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<sst xmlns="http://schemas.openxmlformats.org/spreadsheetml/2006/main" count="121" uniqueCount="50">
  <si>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</si>
  <si>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</si>
  <si>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</si>
  <si>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</si>
  <si>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</si>
  <si>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</si>
  <si>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</si>
  <si>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</si>
  <si>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</si>
  <si>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</si>
  <si>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</si>
  <si>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</si>
  <si>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</si>
  <si>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</si>
  <si>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</si>
  <si>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</si>
  <si>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</si>
  <si>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</si>
  <si>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</si>
  <si>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</si>
  <si>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</si>
  <si>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</si>
  <si>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</si>
  <si>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</si>
  <si>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</si>
  <si>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</si>
  <si>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</si>
  <si>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</si>
  <si>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</si>
  <si>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II. Spielplan</t>
  </si>
  <si>
    <t>III. Abschlußtabelle</t>
  </si>
  <si>
    <t>A</t>
  </si>
  <si>
    <t>B</t>
  </si>
  <si>
    <t>C</t>
  </si>
  <si>
    <t>D</t>
  </si>
  <si>
    <t>E</t>
  </si>
  <si>
    <t>F</t>
  </si>
  <si>
    <t>G</t>
  </si>
  <si>
    <t>Bayerischer Fussball Verband</t>
  </si>
  <si>
    <t xml:space="preserve"> </t>
  </si>
  <si>
    <t>in der Dreifachturnhalle des Veit-Höser- Gymnasium, Wittelsbacherstr. 4; 94327 Bogen</t>
  </si>
  <si>
    <t xml:space="preserve">Kreismeisterschaft im Fußballkreis Straubing </t>
  </si>
  <si>
    <t>Samstag</t>
  </si>
  <si>
    <t>B1 - Junioren</t>
  </si>
  <si>
    <t>SpVgg Niederalteich</t>
  </si>
  <si>
    <t>SpVgg Grün-Weiß Deggendorf</t>
  </si>
  <si>
    <t>FC Dingolfing</t>
  </si>
  <si>
    <t>(SG) TSV Mamming</t>
  </si>
  <si>
    <t>(SG) SC Rain/SV Motzing</t>
  </si>
  <si>
    <t>JFG Kinsachkickers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</si>
</sst>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0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1"/>
      <name val="Candar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Candara"/>
      <family val="2"/>
    </font>
    <font>
      <b/>
      <sz val="10"/>
      <color indexed="9"/>
      <name val="Arial"/>
      <family val="2"/>
    </font>
    <font>
      <sz val="20"/>
      <color indexed="9"/>
      <name val="BatmanForeverAlternate"/>
      <family val="0"/>
    </font>
    <font>
      <b/>
      <sz val="14"/>
      <color indexed="13"/>
      <name val="Ethnocentric"/>
      <family val="0"/>
    </font>
    <font>
      <b/>
      <sz val="12"/>
      <color indexed="13"/>
      <name val="Calibri"/>
      <family val="2"/>
    </font>
    <font>
      <sz val="12"/>
      <color indexed="8"/>
      <name val="Arial"/>
      <family val="2"/>
    </font>
    <font>
      <b/>
      <sz val="14"/>
      <color indexed="13"/>
      <name val="Comic Sans MS"/>
      <family val="4"/>
    </font>
    <font>
      <sz val="20"/>
      <color indexed="9"/>
      <name val="Comic Sans MS"/>
      <family val="4"/>
    </font>
    <font>
      <b/>
      <sz val="16"/>
      <color indexed="21"/>
      <name val="Calibri"/>
      <family val="2"/>
    </font>
    <font>
      <b/>
      <i/>
      <sz val="10"/>
      <color indexed="9"/>
      <name val="Arial"/>
      <family val="2"/>
    </font>
    <font>
      <sz val="12"/>
      <color indexed="10"/>
      <name val="Calibri"/>
      <family val="2"/>
    </font>
    <font>
      <b/>
      <sz val="14"/>
      <color indexed="21"/>
      <name val="Calibri"/>
      <family val="2"/>
    </font>
    <font>
      <sz val="12"/>
      <color indexed="9"/>
      <name val="Candara"/>
      <family val="2"/>
    </font>
    <font>
      <b/>
      <sz val="12"/>
      <color indexed="8"/>
      <name val="Calibri"/>
      <family val="2"/>
    </font>
    <font>
      <sz val="10"/>
      <color indexed="9"/>
      <name val="Candara"/>
      <family val="2"/>
    </font>
    <font>
      <b/>
      <i/>
      <sz val="9"/>
      <color indexed="9"/>
      <name val="Arial"/>
      <family val="2"/>
    </font>
    <font>
      <sz val="10"/>
      <color indexed="8"/>
      <name val="Calibri"/>
      <family val="2"/>
    </font>
    <font>
      <b/>
      <sz val="22"/>
      <color indexed="9"/>
      <name val="Hemi Head 426"/>
      <family val="0"/>
    </font>
    <font>
      <b/>
      <sz val="12"/>
      <color indexed="18"/>
      <name val="Old Republic"/>
      <family val="2"/>
    </font>
    <font>
      <b/>
      <sz val="12"/>
      <color indexed="21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0"/>
      <name val="Candar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20"/>
      <color theme="0"/>
      <name val="BatmanForeverAlternate"/>
      <family val="0"/>
    </font>
    <font>
      <b/>
      <sz val="14"/>
      <color rgb="FFFFFF00"/>
      <name val="Ethnocentric"/>
      <family val="0"/>
    </font>
    <font>
      <b/>
      <sz val="12"/>
      <color rgb="FFFFFF00"/>
      <name val="Calibri"/>
      <family val="2"/>
    </font>
    <font>
      <sz val="12"/>
      <color theme="1"/>
      <name val="Arial"/>
      <family val="2"/>
    </font>
    <font>
      <b/>
      <sz val="14"/>
      <color rgb="FFFFFF00"/>
      <name val="Comic Sans MS"/>
      <family val="4"/>
    </font>
    <font>
      <sz val="20"/>
      <color theme="0"/>
      <name val="Comic Sans MS"/>
      <family val="4"/>
    </font>
    <font>
      <b/>
      <i/>
      <sz val="9"/>
      <color theme="0"/>
      <name val="Arial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b/>
      <sz val="22"/>
      <color theme="0"/>
      <name val="Hemi Head 426"/>
      <family val="0"/>
    </font>
    <font>
      <b/>
      <sz val="12"/>
      <color theme="3" tint="-0.24997000396251678"/>
      <name val="Old Republic"/>
      <family val="2"/>
    </font>
    <font>
      <sz val="10"/>
      <color theme="1"/>
      <name val="Calibri"/>
      <family val="2"/>
    </font>
    <font>
      <b/>
      <i/>
      <sz val="10"/>
      <color theme="0"/>
      <name val="Arial"/>
      <family val="2"/>
    </font>
    <font>
      <sz val="12"/>
      <color theme="0"/>
      <name val="Candara"/>
      <family val="2"/>
    </font>
    <font>
      <sz val="10"/>
      <color theme="0"/>
      <name val="Candara"/>
      <family val="2"/>
    </font>
    <font>
      <b/>
      <sz val="16"/>
      <color theme="8" tint="-0.4999699890613556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FED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double"/>
    </border>
    <border>
      <left style="thin"/>
      <right style="thin"/>
      <top style="thin">
        <color theme="0" tint="-0.24993999302387238"/>
      </top>
      <bottom style="double"/>
    </border>
    <border>
      <left style="thin"/>
      <right>
        <color indexed="63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 applyProtection="1">
      <alignment horizontal="centerContinuous"/>
      <protection hidden="1"/>
    </xf>
    <xf numFmtId="0" fontId="81" fillId="0" borderId="0" xfId="0" applyFont="1" applyFill="1" applyBorder="1" applyAlignment="1" applyProtection="1">
      <alignment horizontal="centerContinuous"/>
      <protection hidden="1"/>
    </xf>
    <xf numFmtId="0" fontId="81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left" vertical="center" readingOrder="2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8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center"/>
    </xf>
    <xf numFmtId="0" fontId="89" fillId="0" borderId="14" xfId="0" applyFont="1" applyFill="1" applyBorder="1" applyAlignment="1">
      <alignment vertical="top"/>
    </xf>
    <xf numFmtId="0" fontId="9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1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vertical="center"/>
    </xf>
    <xf numFmtId="0" fontId="5" fillId="5" borderId="24" xfId="0" applyFont="1" applyFill="1" applyBorder="1" applyAlignment="1">
      <alignment/>
    </xf>
    <xf numFmtId="0" fontId="93" fillId="16" borderId="25" xfId="0" applyFont="1" applyFill="1" applyBorder="1" applyAlignment="1">
      <alignment vertical="center"/>
    </xf>
    <xf numFmtId="0" fontId="9" fillId="16" borderId="25" xfId="0" applyFont="1" applyFill="1" applyBorder="1" applyAlignment="1">
      <alignment/>
    </xf>
    <xf numFmtId="0" fontId="94" fillId="34" borderId="26" xfId="0" applyFont="1" applyFill="1" applyBorder="1" applyAlignment="1">
      <alignment vertical="top"/>
    </xf>
    <xf numFmtId="0" fontId="0" fillId="34" borderId="26" xfId="0" applyFill="1" applyBorder="1" applyAlignment="1">
      <alignment/>
    </xf>
    <xf numFmtId="0" fontId="95" fillId="34" borderId="27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shrinkToFit="1"/>
    </xf>
    <xf numFmtId="0" fontId="97" fillId="33" borderId="28" xfId="0" applyFont="1" applyFill="1" applyBorder="1" applyAlignment="1">
      <alignment horizontal="left" vertical="center" shrinkToFit="1"/>
    </xf>
    <xf numFmtId="0" fontId="95" fillId="34" borderId="29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20" fontId="17" fillId="0" borderId="19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/>
    </xf>
    <xf numFmtId="0" fontId="95" fillId="34" borderId="3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 shrinkToFit="1"/>
    </xf>
    <xf numFmtId="0" fontId="101" fillId="34" borderId="26" xfId="0" applyFont="1" applyFill="1" applyBorder="1" applyAlignment="1">
      <alignment horizontal="center" vertical="center"/>
    </xf>
    <xf numFmtId="0" fontId="102" fillId="16" borderId="25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shrinkToFit="1"/>
    </xf>
    <xf numFmtId="0" fontId="18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20" fontId="17" fillId="0" borderId="2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03" fillId="0" borderId="19" xfId="0" applyFont="1" applyFill="1" applyBorder="1" applyAlignment="1">
      <alignment horizontal="left" vertical="center" shrinkToFit="1"/>
    </xf>
    <xf numFmtId="0" fontId="17" fillId="0" borderId="3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20" fontId="17" fillId="0" borderId="18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45" fontId="3" fillId="33" borderId="0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04" fillId="34" borderId="12" xfId="0" applyFont="1" applyFill="1" applyBorder="1" applyAlignment="1">
      <alignment horizontal="center" vertical="center"/>
    </xf>
    <xf numFmtId="20" fontId="3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 shrinkToFit="1"/>
    </xf>
    <xf numFmtId="0" fontId="98" fillId="33" borderId="28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 shrinkToFit="1"/>
    </xf>
    <xf numFmtId="0" fontId="106" fillId="0" borderId="0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40" xfId="0" applyFont="1" applyFill="1" applyBorder="1" applyAlignment="1">
      <alignment horizontal="left" vertical="center" shrinkToFit="1"/>
    </xf>
    <xf numFmtId="0" fontId="15" fillId="0" borderId="43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44" xfId="0" applyFont="1" applyFill="1" applyBorder="1" applyAlignment="1">
      <alignment horizontal="left" vertical="center" shrinkToFit="1"/>
    </xf>
    <xf numFmtId="0" fontId="15" fillId="0" borderId="45" xfId="0" applyFont="1" applyFill="1" applyBorder="1" applyAlignment="1">
      <alignment horizontal="left" vertical="center" shrinkToFit="1"/>
    </xf>
    <xf numFmtId="0" fontId="15" fillId="0" borderId="46" xfId="0" applyFont="1" applyFill="1" applyBorder="1" applyAlignment="1">
      <alignment horizontal="left" vertical="center" shrinkToFit="1"/>
    </xf>
    <xf numFmtId="0" fontId="105" fillId="0" borderId="0" xfId="0" applyFont="1" applyBorder="1" applyAlignment="1">
      <alignment horizontal="left" vertical="center" shrinkToFit="1"/>
    </xf>
    <xf numFmtId="0" fontId="15" fillId="35" borderId="45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05" fillId="0" borderId="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68" fontId="15" fillId="0" borderId="49" xfId="0" applyNumberFormat="1" applyFont="1" applyFill="1" applyBorder="1" applyAlignment="1">
      <alignment horizontal="center" vertical="center" shrinkToFit="1"/>
    </xf>
    <xf numFmtId="168" fontId="15" fillId="0" borderId="45" xfId="0" applyNumberFormat="1" applyFont="1" applyFill="1" applyBorder="1" applyAlignment="1">
      <alignment horizontal="center" vertical="center" shrinkToFit="1"/>
    </xf>
    <xf numFmtId="168" fontId="105" fillId="0" borderId="0" xfId="0" applyNumberFormat="1" applyFont="1" applyBorder="1" applyAlignment="1">
      <alignment horizontal="center" vertical="center" shrinkToFit="1"/>
    </xf>
    <xf numFmtId="168" fontId="15" fillId="0" borderId="50" xfId="0" applyNumberFormat="1" applyFont="1" applyFill="1" applyBorder="1" applyAlignment="1">
      <alignment horizontal="center" vertical="center" shrinkToFit="1"/>
    </xf>
    <xf numFmtId="168" fontId="15" fillId="0" borderId="39" xfId="0" applyNumberFormat="1" applyFont="1" applyFill="1" applyBorder="1" applyAlignment="1">
      <alignment horizontal="center" vertical="center" shrinkToFit="1"/>
    </xf>
    <xf numFmtId="168" fontId="15" fillId="0" borderId="51" xfId="0" applyNumberFormat="1" applyFont="1" applyFill="1" applyBorder="1" applyAlignment="1">
      <alignment horizontal="center" vertical="center" shrinkToFit="1"/>
    </xf>
    <xf numFmtId="168" fontId="15" fillId="0" borderId="30" xfId="0" applyNumberFormat="1" applyFont="1" applyFill="1" applyBorder="1" applyAlignment="1">
      <alignment horizontal="center" vertical="center" shrinkToFit="1"/>
    </xf>
    <xf numFmtId="0" fontId="107" fillId="0" borderId="0" xfId="0" applyFont="1" applyFill="1" applyBorder="1" applyAlignment="1">
      <alignment horizontal="center" vertical="center"/>
    </xf>
    <xf numFmtId="0" fontId="108" fillId="33" borderId="28" xfId="0" applyFont="1" applyFill="1" applyBorder="1" applyAlignment="1">
      <alignment horizontal="center" vertical="center" shrinkToFit="1"/>
    </xf>
    <xf numFmtId="0" fontId="15" fillId="38" borderId="30" xfId="0" applyFont="1" applyFill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104775</xdr:colOff>
      <xdr:row>1</xdr:row>
      <xdr:rowOff>266700</xdr:rowOff>
    </xdr:from>
    <xdr:to>
      <xdr:col>52</xdr:col>
      <xdr:colOff>38100</xdr:colOff>
      <xdr:row>8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61950"/>
          <a:ext cx="962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showGridLines="0" tabSelected="1" zoomScale="112" zoomScaleNormal="112" zoomScalePageLayoutView="0" workbookViewId="0" topLeftCell="A4">
      <selection activeCell="L19" sqref="L19:AN19"/>
    </sheetView>
  </sheetViews>
  <sheetFormatPr defaultColWidth="1.7109375" defaultRowHeight="12.75"/>
  <cols>
    <col min="1" max="55" width="1.7109375" style="0" customWidth="1"/>
    <col min="56" max="56" width="1.7109375" style="12" customWidth="1"/>
    <col min="57" max="57" width="1.7109375" style="13" customWidth="1"/>
    <col min="58" max="58" width="2.8515625" style="13" customWidth="1"/>
    <col min="59" max="59" width="2.140625" style="13" customWidth="1"/>
    <col min="60" max="60" width="2.8515625" style="13" customWidth="1"/>
    <col min="61" max="64" width="1.7109375" style="13" customWidth="1"/>
    <col min="65" max="65" width="21.28125" style="13" customWidth="1"/>
    <col min="66" max="66" width="2.28125" style="13" customWidth="1"/>
    <col min="67" max="67" width="3.140625" style="13" customWidth="1"/>
    <col min="68" max="68" width="2.7109375" style="13" bestFit="1" customWidth="1"/>
    <col min="69" max="69" width="2.28125" style="13" customWidth="1"/>
    <col min="70" max="70" width="2.7109375" style="13" bestFit="1" customWidth="1"/>
    <col min="71" max="71" width="3.28125" style="13" bestFit="1" customWidth="1"/>
    <col min="72" max="73" width="1.7109375" style="13" customWidth="1"/>
    <col min="74" max="80" width="1.7109375" style="14" customWidth="1"/>
    <col min="81" max="96" width="1.7109375" style="15" customWidth="1"/>
    <col min="97" max="16384" width="1.7109375" style="12" customWidth="1"/>
  </cols>
  <sheetData>
    <row r="1" spans="1:96" s="5" customFormat="1" ht="7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4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4"/>
      <c r="BW1" s="14"/>
      <c r="BX1" s="14"/>
      <c r="BY1" s="14"/>
      <c r="BZ1" s="14"/>
      <c r="CA1" s="14"/>
      <c r="CB1" s="14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</row>
    <row r="2" spans="1:96" s="5" customFormat="1" ht="32.25" thickBot="1">
      <c r="A2" s="58"/>
      <c r="B2" s="102" t="s">
        <v>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84"/>
      <c r="AP2" s="84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50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4"/>
      <c r="BY2" s="14"/>
      <c r="BZ2" s="14"/>
      <c r="CA2" s="14"/>
      <c r="CB2" s="14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1:96" s="7" customFormat="1" ht="28.5" thickBot="1" thickTop="1">
      <c r="A3" s="59"/>
      <c r="B3" s="103" t="s">
        <v>41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82"/>
      <c r="AP3" s="82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51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</row>
    <row r="4" spans="1:96" s="2" customFormat="1" ht="19.5" thickTop="1">
      <c r="A4" s="57"/>
      <c r="B4" s="104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80"/>
      <c r="AP4" s="80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55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20"/>
      <c r="BY4" s="20"/>
      <c r="BZ4" s="20"/>
      <c r="CA4" s="20"/>
      <c r="CB4" s="20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</row>
    <row r="5" spans="1:96" s="2" customFormat="1" ht="6" customHeight="1">
      <c r="A5" s="5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55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20"/>
      <c r="BY5" s="20"/>
      <c r="BZ5" s="20"/>
      <c r="CA5" s="20"/>
      <c r="CB5" s="20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</row>
    <row r="6" spans="1:96" s="2" customFormat="1" ht="15.75">
      <c r="A6" s="56"/>
      <c r="B6" s="66"/>
      <c r="C6" s="66"/>
      <c r="D6" s="66"/>
      <c r="E6" s="66"/>
      <c r="F6" s="66"/>
      <c r="G6" s="66"/>
      <c r="H6" s="66"/>
      <c r="I6" s="66"/>
      <c r="J6" s="66"/>
      <c r="K6" s="66"/>
      <c r="L6" s="67" t="s">
        <v>0</v>
      </c>
      <c r="M6" s="122" t="s">
        <v>42</v>
      </c>
      <c r="N6" s="123"/>
      <c r="O6" s="123"/>
      <c r="P6" s="123"/>
      <c r="Q6" s="123"/>
      <c r="R6" s="123"/>
      <c r="S6" s="123"/>
      <c r="T6" s="123"/>
      <c r="U6" s="66" t="s">
        <v>1</v>
      </c>
      <c r="V6" s="66"/>
      <c r="W6" s="66"/>
      <c r="X6" s="66"/>
      <c r="Y6" s="124">
        <v>42756</v>
      </c>
      <c r="Z6" s="124"/>
      <c r="AA6" s="124"/>
      <c r="AB6" s="124"/>
      <c r="AC6" s="124"/>
      <c r="AD6" s="124"/>
      <c r="AE6" s="124"/>
      <c r="AF6" s="124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55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20"/>
      <c r="BY6" s="20"/>
      <c r="BZ6" s="20"/>
      <c r="CA6" s="20"/>
      <c r="CB6" s="20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</row>
    <row r="7" spans="1:96" s="2" customFormat="1" ht="6" customHeight="1">
      <c r="A7" s="56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 t="s">
        <v>39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55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20"/>
      <c r="BY7" s="20"/>
      <c r="BZ7" s="20"/>
      <c r="CA7" s="20"/>
      <c r="CB7" s="20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</row>
    <row r="8" spans="1:96" s="2" customFormat="1" ht="15">
      <c r="A8" s="56"/>
      <c r="B8" s="87" t="s">
        <v>40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55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20"/>
      <c r="BY8" s="20"/>
      <c r="BZ8" s="20"/>
      <c r="CA8" s="20"/>
      <c r="CB8" s="20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</row>
    <row r="9" spans="1:96" s="2" customFormat="1" ht="6" customHeight="1">
      <c r="A9" s="5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55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20"/>
      <c r="BY9" s="20"/>
      <c r="BZ9" s="20"/>
      <c r="CA9" s="20"/>
      <c r="CB9" s="20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</row>
    <row r="10" spans="1:96" s="2" customFormat="1" ht="15.75">
      <c r="A10" s="56"/>
      <c r="B10" s="66"/>
      <c r="C10" s="66"/>
      <c r="D10" s="66"/>
      <c r="E10" s="66"/>
      <c r="F10" s="66"/>
      <c r="G10" s="69" t="s">
        <v>2</v>
      </c>
      <c r="H10" s="129">
        <v>0.5416666666666666</v>
      </c>
      <c r="I10" s="129"/>
      <c r="J10" s="129"/>
      <c r="K10" s="129"/>
      <c r="L10" s="129"/>
      <c r="M10" s="70" t="s">
        <v>3</v>
      </c>
      <c r="N10" s="66"/>
      <c r="O10" s="66"/>
      <c r="P10" s="66"/>
      <c r="Q10" s="66"/>
      <c r="R10" s="66"/>
      <c r="S10" s="66"/>
      <c r="T10" s="69" t="s">
        <v>4</v>
      </c>
      <c r="U10" s="123">
        <v>1</v>
      </c>
      <c r="V10" s="123" t="s">
        <v>5</v>
      </c>
      <c r="W10" s="71" t="s">
        <v>24</v>
      </c>
      <c r="X10" s="125">
        <v>0.009722222222222222</v>
      </c>
      <c r="Y10" s="125"/>
      <c r="Z10" s="125"/>
      <c r="AA10" s="125"/>
      <c r="AB10" s="125"/>
      <c r="AC10" s="70" t="s">
        <v>6</v>
      </c>
      <c r="AD10" s="66"/>
      <c r="AE10" s="66"/>
      <c r="AF10" s="66"/>
      <c r="AG10" s="66"/>
      <c r="AH10" s="66"/>
      <c r="AI10" s="66"/>
      <c r="AJ10" s="66"/>
      <c r="AK10" s="69" t="s">
        <v>7</v>
      </c>
      <c r="AL10" s="125">
        <v>0.001388888888888889</v>
      </c>
      <c r="AM10" s="125"/>
      <c r="AN10" s="125"/>
      <c r="AO10" s="125"/>
      <c r="AP10" s="125"/>
      <c r="AQ10" s="72" t="s">
        <v>6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55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20"/>
      <c r="BY10" s="20"/>
      <c r="BZ10" s="20"/>
      <c r="CA10" s="20"/>
      <c r="CB10" s="20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</row>
    <row r="11" spans="1:96" s="10" customFormat="1" ht="4.5" customHeight="1">
      <c r="A11" s="60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50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4"/>
      <c r="BW11" s="14"/>
      <c r="BX11" s="14"/>
      <c r="BY11" s="14"/>
      <c r="BZ11" s="14"/>
      <c r="CA11" s="14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</row>
    <row r="12" spans="1:96" s="10" customFormat="1" ht="7.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4"/>
      <c r="BW12" s="14"/>
      <c r="BX12" s="14"/>
      <c r="BY12" s="14"/>
      <c r="BZ12" s="14"/>
      <c r="CA12" s="14"/>
      <c r="CB12" s="14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</row>
    <row r="13" spans="1:96" s="10" customFormat="1" ht="35.25" customHeight="1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4"/>
      <c r="BW13" s="14"/>
      <c r="BX13" s="14"/>
      <c r="BY13" s="14"/>
      <c r="BZ13" s="14"/>
      <c r="CA13" s="14"/>
      <c r="CB13" s="14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</row>
    <row r="14" spans="1:96" s="10" customFormat="1" ht="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4"/>
      <c r="BW14" s="14"/>
      <c r="BX14" s="14"/>
      <c r="BY14" s="14"/>
      <c r="BZ14" s="14"/>
      <c r="CA14" s="14"/>
      <c r="CB14" s="14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</row>
    <row r="15" spans="1:96" s="10" customFormat="1" ht="16.5" customHeight="1">
      <c r="A15"/>
      <c r="J15" s="128" t="s">
        <v>27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64"/>
      <c r="AW15" s="64"/>
      <c r="AX15"/>
      <c r="AY15"/>
      <c r="AZ15"/>
      <c r="BA15"/>
      <c r="BB15"/>
      <c r="BC15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4"/>
      <c r="BW15" s="14"/>
      <c r="BX15" s="14"/>
      <c r="BY15" s="14"/>
      <c r="BZ15" s="14"/>
      <c r="CA15" s="14"/>
      <c r="CB15" s="14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</row>
    <row r="16" spans="1:96" s="10" customFormat="1" ht="16.5" customHeight="1">
      <c r="A16"/>
      <c r="J16" s="91" t="s">
        <v>31</v>
      </c>
      <c r="K16" s="91"/>
      <c r="L16" s="88" t="s">
        <v>44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130"/>
      <c r="AP16" s="130"/>
      <c r="AQ16" s="130"/>
      <c r="AR16" s="130"/>
      <c r="AS16" s="130"/>
      <c r="AT16" s="130"/>
      <c r="AU16" s="130"/>
      <c r="AV16" s="65"/>
      <c r="AW16" s="65"/>
      <c r="AX16"/>
      <c r="AY16"/>
      <c r="AZ16"/>
      <c r="BA16"/>
      <c r="BB16"/>
      <c r="BC16"/>
      <c r="BE16" s="13"/>
      <c r="BF16" s="13"/>
      <c r="BG16" s="13"/>
      <c r="BH16" s="13"/>
      <c r="BI16" s="13"/>
      <c r="BJ16" s="13"/>
      <c r="BK16" s="13"/>
      <c r="BL16" s="13"/>
      <c r="BM16"/>
      <c r="BN16" s="13"/>
      <c r="BO16" s="13"/>
      <c r="BP16" s="13"/>
      <c r="BQ16" s="13"/>
      <c r="BR16" s="13"/>
      <c r="BS16" s="13"/>
      <c r="BT16" s="13"/>
      <c r="BU16" s="13"/>
      <c r="BV16" s="14"/>
      <c r="BW16" s="14"/>
      <c r="BX16" s="14"/>
      <c r="BY16" s="14"/>
      <c r="BZ16" s="14"/>
      <c r="CA16" s="14"/>
      <c r="CB16" s="14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</row>
    <row r="17" spans="1:96" s="10" customFormat="1" ht="15.75">
      <c r="A17"/>
      <c r="J17" s="91" t="s">
        <v>32</v>
      </c>
      <c r="K17" s="91"/>
      <c r="L17" s="88" t="s">
        <v>46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130"/>
      <c r="AP17" s="130"/>
      <c r="AQ17" s="130"/>
      <c r="AR17" s="130"/>
      <c r="AS17" s="130"/>
      <c r="AT17" s="130"/>
      <c r="AU17" s="130"/>
      <c r="AV17" s="65"/>
      <c r="AW17" s="65"/>
      <c r="AX17"/>
      <c r="AY17"/>
      <c r="AZ17"/>
      <c r="BA17"/>
      <c r="BB17"/>
      <c r="BC17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</row>
    <row r="18" spans="1:96" s="10" customFormat="1" ht="15.75">
      <c r="A18"/>
      <c r="J18" s="91" t="s">
        <v>33</v>
      </c>
      <c r="K18" s="91"/>
      <c r="L18" s="88" t="s">
        <v>48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130"/>
      <c r="AP18" s="130"/>
      <c r="AQ18" s="130"/>
      <c r="AR18" s="130"/>
      <c r="AS18" s="130"/>
      <c r="AT18" s="130"/>
      <c r="AU18" s="130"/>
      <c r="AV18" s="65"/>
      <c r="AW18" s="65"/>
      <c r="AX18"/>
      <c r="AY18"/>
      <c r="AZ18"/>
      <c r="BA18"/>
      <c r="BB18"/>
      <c r="BC18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4"/>
      <c r="BW18" s="14"/>
      <c r="BX18" s="14"/>
      <c r="BY18" s="14"/>
      <c r="BZ18" s="14"/>
      <c r="CA18" s="14"/>
      <c r="CB18" s="14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</row>
    <row r="19" spans="1:96" s="10" customFormat="1" ht="15.75">
      <c r="A19"/>
      <c r="J19" s="91" t="s">
        <v>34</v>
      </c>
      <c r="K19" s="91"/>
      <c r="L19" s="88" t="s">
        <v>49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130"/>
      <c r="AP19" s="130"/>
      <c r="AQ19" s="130"/>
      <c r="AR19" s="130"/>
      <c r="AS19" s="130"/>
      <c r="AT19" s="130"/>
      <c r="AU19" s="130"/>
      <c r="AV19" s="65"/>
      <c r="AW19" s="65"/>
      <c r="AX19"/>
      <c r="AY19"/>
      <c r="AZ19"/>
      <c r="BA19"/>
      <c r="BB19"/>
      <c r="BC19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4"/>
      <c r="BW19" s="14"/>
      <c r="BX19" s="14"/>
      <c r="BY19" s="14"/>
      <c r="BZ19" s="14"/>
      <c r="CA19" s="14"/>
      <c r="CB19" s="14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</row>
    <row r="20" spans="1:96" s="10" customFormat="1" ht="15.75">
      <c r="A20"/>
      <c r="J20" s="91" t="s">
        <v>35</v>
      </c>
      <c r="K20" s="91"/>
      <c r="L20" s="88" t="s">
        <v>47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130"/>
      <c r="AP20" s="130"/>
      <c r="AQ20" s="130"/>
      <c r="AR20" s="130"/>
      <c r="AS20" s="130"/>
      <c r="AT20" s="130"/>
      <c r="AU20" s="130"/>
      <c r="AV20" s="65"/>
      <c r="AW20" s="65"/>
      <c r="AX20"/>
      <c r="AY20"/>
      <c r="AZ20"/>
      <c r="BA20"/>
      <c r="BB20"/>
      <c r="BC20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4"/>
      <c r="BW20" s="14"/>
      <c r="BX20" s="14"/>
      <c r="BY20" s="14"/>
      <c r="BZ20" s="14"/>
      <c r="CA20" s="14"/>
      <c r="CB20" s="14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</row>
    <row r="21" spans="1:96" s="10" customFormat="1" ht="16.5" thickBot="1">
      <c r="A21"/>
      <c r="J21" s="131" t="s">
        <v>36</v>
      </c>
      <c r="K21" s="131"/>
      <c r="L21" s="89" t="s">
        <v>45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167"/>
      <c r="AP21" s="167"/>
      <c r="AQ21" s="167"/>
      <c r="AR21" s="167"/>
      <c r="AS21" s="167"/>
      <c r="AT21" s="167"/>
      <c r="AU21" s="167"/>
      <c r="AV21" s="65"/>
      <c r="AW21" s="65"/>
      <c r="AX21"/>
      <c r="AY21"/>
      <c r="AZ21"/>
      <c r="BA21"/>
      <c r="BB21"/>
      <c r="BC21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4"/>
      <c r="BW21" s="14"/>
      <c r="BX21" s="14"/>
      <c r="BY21" s="14"/>
      <c r="BZ21" s="14"/>
      <c r="CA21" s="14"/>
      <c r="CB21" s="14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</row>
    <row r="22" spans="1:96" s="10" customFormat="1" ht="16.5" thickTop="1">
      <c r="A22"/>
      <c r="J22" s="132" t="s">
        <v>37</v>
      </c>
      <c r="K22" s="132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4"/>
      <c r="AW22" s="134"/>
      <c r="AX22"/>
      <c r="AY22"/>
      <c r="AZ22"/>
      <c r="BA22"/>
      <c r="BB22"/>
      <c r="BC22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4"/>
      <c r="BW22" s="14"/>
      <c r="BX22" s="14"/>
      <c r="BY22" s="14"/>
      <c r="BZ22" s="14"/>
      <c r="CA22" s="14"/>
      <c r="CB22" s="14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</row>
    <row r="23" spans="1:96" s="10" customFormat="1" ht="6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2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4"/>
      <c r="BW23" s="14"/>
      <c r="BX23" s="14"/>
      <c r="BY23" s="14"/>
      <c r="BZ23" s="14"/>
      <c r="CA23" s="14"/>
      <c r="CB23" s="14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</row>
    <row r="24" spans="1:96" s="10" customFormat="1" ht="12.75">
      <c r="A24"/>
      <c r="B24" s="1" t="s">
        <v>29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4"/>
      <c r="BW24" s="14"/>
      <c r="BX24" s="14"/>
      <c r="BY24" s="14"/>
      <c r="BZ24" s="14"/>
      <c r="CA24" s="14"/>
      <c r="CB24" s="14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</row>
    <row r="25" spans="1:96" s="10" customFormat="1" ht="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4"/>
      <c r="BW25" s="14"/>
      <c r="BX25" s="14"/>
      <c r="BY25" s="14"/>
      <c r="BZ25" s="14"/>
      <c r="CA25" s="14"/>
      <c r="CB25" s="14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</row>
    <row r="26" spans="1:101" s="25" customFormat="1" ht="16.5" customHeight="1">
      <c r="A26" s="3"/>
      <c r="B26" s="90" t="s">
        <v>14</v>
      </c>
      <c r="C26" s="86"/>
      <c r="D26" s="86"/>
      <c r="E26" s="86"/>
      <c r="F26" s="86"/>
      <c r="G26" s="86"/>
      <c r="H26" s="86"/>
      <c r="I26" s="86"/>
      <c r="J26" s="86" t="s">
        <v>15</v>
      </c>
      <c r="K26" s="86"/>
      <c r="L26" s="86"/>
      <c r="M26" s="86"/>
      <c r="N26" s="86"/>
      <c r="O26" s="86" t="s">
        <v>16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 t="s">
        <v>19</v>
      </c>
      <c r="AX26" s="86"/>
      <c r="AY26" s="86"/>
      <c r="AZ26" s="86"/>
      <c r="BA26" s="86"/>
      <c r="BB26" s="86"/>
      <c r="BC26" s="100"/>
      <c r="BD26" s="11"/>
      <c r="BE26" s="31"/>
      <c r="BF26" s="32" t="s">
        <v>23</v>
      </c>
      <c r="BG26" s="33"/>
      <c r="BH26" s="33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4"/>
      <c r="BW26" s="34"/>
      <c r="BX26" s="34"/>
      <c r="BY26" s="34"/>
      <c r="BZ26" s="34"/>
      <c r="CA26" s="34"/>
      <c r="CB26" s="34"/>
      <c r="CC26" s="35"/>
      <c r="CD26" s="35"/>
      <c r="CE26" s="35"/>
      <c r="CF26" s="35"/>
      <c r="CG26" s="35"/>
      <c r="CH26" s="35"/>
      <c r="CI26" s="35"/>
      <c r="CJ26" s="22"/>
      <c r="CK26" s="22"/>
      <c r="CL26" s="22"/>
      <c r="CM26" s="22"/>
      <c r="CN26" s="22"/>
      <c r="CO26" s="22"/>
      <c r="CP26" s="22"/>
      <c r="CQ26" s="22"/>
      <c r="CR26" s="22"/>
      <c r="CS26" s="30"/>
      <c r="CT26" s="30"/>
      <c r="CU26" s="30"/>
      <c r="CV26" s="30"/>
      <c r="CW26" s="30"/>
    </row>
    <row r="27" spans="2:96" s="4" customFormat="1" ht="18" customHeight="1">
      <c r="B27" s="119">
        <v>1</v>
      </c>
      <c r="C27" s="120"/>
      <c r="D27" s="105"/>
      <c r="E27" s="105"/>
      <c r="F27" s="105"/>
      <c r="G27" s="105"/>
      <c r="H27" s="105"/>
      <c r="I27" s="105"/>
      <c r="J27" s="118">
        <f>$H$10</f>
        <v>0.5416666666666666</v>
      </c>
      <c r="K27" s="118"/>
      <c r="L27" s="118"/>
      <c r="M27" s="118"/>
      <c r="N27" s="118"/>
      <c r="O27" s="121" t="str">
        <f>L16</f>
        <v>SpVgg Niederalteich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74" t="s">
        <v>18</v>
      </c>
      <c r="AF27" s="121" t="str">
        <f>L21</f>
        <v>SpVgg Grün-Weiß Deggendorf</v>
      </c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6"/>
      <c r="AX27" s="126"/>
      <c r="AY27" s="74" t="s">
        <v>17</v>
      </c>
      <c r="AZ27" s="126"/>
      <c r="BA27" s="126"/>
      <c r="BB27" s="126"/>
      <c r="BC27" s="127"/>
      <c r="BE27" s="31"/>
      <c r="BF27" s="36" t="str">
        <f>IF(ISBLANK(AW27),"0",IF(AW27&gt;AZ27,3,IF(AW27=AZ27,1,0)))</f>
        <v>0</v>
      </c>
      <c r="BG27" s="36" t="s">
        <v>17</v>
      </c>
      <c r="BH27" s="36" t="str">
        <f>IF(ISBLANK(AZ27),"0",IF(AZ27&gt;AW27,3,IF(AZ27=AW27,1,0)))</f>
        <v>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4"/>
      <c r="BW27" s="34"/>
      <c r="BX27" s="34"/>
      <c r="BY27" s="34"/>
      <c r="BZ27" s="34"/>
      <c r="CA27" s="34"/>
      <c r="CB27" s="34"/>
      <c r="CC27" s="35"/>
      <c r="CD27" s="35"/>
      <c r="CE27" s="35"/>
      <c r="CF27" s="35"/>
      <c r="CG27" s="35"/>
      <c r="CH27" s="35"/>
      <c r="CI27" s="35"/>
      <c r="CJ27" s="23"/>
      <c r="CK27" s="23"/>
      <c r="CL27" s="23"/>
      <c r="CM27" s="23"/>
      <c r="CN27" s="23"/>
      <c r="CO27" s="23"/>
      <c r="CP27" s="23"/>
      <c r="CQ27" s="23"/>
      <c r="CR27" s="23"/>
    </row>
    <row r="28" spans="1:96" s="11" customFormat="1" ht="18" customHeight="1">
      <c r="A28" s="3"/>
      <c r="B28" s="114">
        <v>2</v>
      </c>
      <c r="C28" s="115"/>
      <c r="D28" s="96"/>
      <c r="E28" s="96"/>
      <c r="F28" s="96"/>
      <c r="G28" s="96"/>
      <c r="H28" s="96"/>
      <c r="I28" s="96"/>
      <c r="J28" s="95">
        <f>J27+$U$10*$X$10+$AL$10</f>
        <v>0.5527777777777777</v>
      </c>
      <c r="K28" s="95"/>
      <c r="L28" s="95"/>
      <c r="M28" s="95"/>
      <c r="N28" s="95"/>
      <c r="O28" s="110" t="str">
        <f>L17</f>
        <v>FC Dingolfing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75" t="s">
        <v>18</v>
      </c>
      <c r="AF28" s="110" t="str">
        <f>L20</f>
        <v>(SG) TSV Mamming</v>
      </c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111"/>
      <c r="AY28" s="75" t="s">
        <v>17</v>
      </c>
      <c r="AZ28" s="111"/>
      <c r="BA28" s="111"/>
      <c r="BB28" s="111"/>
      <c r="BC28" s="112"/>
      <c r="BE28" s="31"/>
      <c r="BF28" s="36" t="str">
        <f aca="true" t="shared" si="0" ref="BF28:BF41">IF(ISBLANK(AW28),"0",IF(AW28&gt;AZ28,3,IF(AW28=AZ28,1,0)))</f>
        <v>0</v>
      </c>
      <c r="BG28" s="36" t="s">
        <v>17</v>
      </c>
      <c r="BH28" s="36" t="str">
        <f aca="true" t="shared" si="1" ref="BH28:BH41">IF(ISBLANK(AZ28),"0",IF(AZ28&gt;AW28,3,IF(AZ28=AW28,1,0)))</f>
        <v>0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4"/>
      <c r="BW28" s="34"/>
      <c r="BX28" s="34"/>
      <c r="BY28" s="34"/>
      <c r="BZ28" s="34"/>
      <c r="CA28" s="34"/>
      <c r="CB28" s="34"/>
      <c r="CC28" s="35"/>
      <c r="CD28" s="35"/>
      <c r="CE28" s="35"/>
      <c r="CF28" s="35"/>
      <c r="CG28" s="35"/>
      <c r="CH28" s="35"/>
      <c r="CI28" s="35"/>
      <c r="CJ28" s="22"/>
      <c r="CK28" s="22"/>
      <c r="CL28" s="22"/>
      <c r="CM28" s="22"/>
      <c r="CN28" s="22"/>
      <c r="CO28" s="22"/>
      <c r="CP28" s="22"/>
      <c r="CQ28" s="22"/>
      <c r="CR28" s="22"/>
    </row>
    <row r="29" spans="1:96" s="11" customFormat="1" ht="18" customHeight="1">
      <c r="A29" s="3"/>
      <c r="B29" s="114">
        <v>3</v>
      </c>
      <c r="C29" s="115"/>
      <c r="D29" s="96"/>
      <c r="E29" s="96"/>
      <c r="F29" s="96"/>
      <c r="G29" s="96"/>
      <c r="H29" s="96"/>
      <c r="I29" s="96"/>
      <c r="J29" s="95">
        <f aca="true" t="shared" si="2" ref="J29:J47">J28+$U$10*$X$10+$AL$10</f>
        <v>0.5638888888888888</v>
      </c>
      <c r="K29" s="95"/>
      <c r="L29" s="95"/>
      <c r="M29" s="95"/>
      <c r="N29" s="95"/>
      <c r="O29" s="110" t="str">
        <f>L18</f>
        <v>(SG) SC Rain/SV Motzing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75" t="s">
        <v>18</v>
      </c>
      <c r="AF29" s="113" t="str">
        <f>L19</f>
        <v>JFG Kinsachkickers</v>
      </c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1"/>
      <c r="AX29" s="111"/>
      <c r="AY29" s="75" t="s">
        <v>17</v>
      </c>
      <c r="AZ29" s="111"/>
      <c r="BA29" s="111"/>
      <c r="BB29" s="111"/>
      <c r="BC29" s="112"/>
      <c r="BE29" s="31"/>
      <c r="BF29" s="36" t="str">
        <f t="shared" si="0"/>
        <v>0</v>
      </c>
      <c r="BG29" s="36" t="s">
        <v>17</v>
      </c>
      <c r="BH29" s="36" t="str">
        <f t="shared" si="1"/>
        <v>0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4"/>
      <c r="BW29" s="34"/>
      <c r="BX29" s="34"/>
      <c r="BY29" s="34"/>
      <c r="BZ29" s="34"/>
      <c r="CA29" s="34"/>
      <c r="CB29" s="34"/>
      <c r="CC29" s="35"/>
      <c r="CD29" s="35"/>
      <c r="CE29" s="35"/>
      <c r="CF29" s="35"/>
      <c r="CG29" s="35"/>
      <c r="CH29" s="35"/>
      <c r="CI29" s="35"/>
      <c r="CJ29" s="22"/>
      <c r="CK29" s="22"/>
      <c r="CL29" s="22"/>
      <c r="CM29" s="22"/>
      <c r="CN29" s="22"/>
      <c r="CO29" s="22"/>
      <c r="CP29" s="22"/>
      <c r="CQ29" s="22"/>
      <c r="CR29" s="22"/>
    </row>
    <row r="30" spans="1:96" s="11" customFormat="1" ht="18" customHeight="1">
      <c r="A30" s="3"/>
      <c r="B30" s="114">
        <v>4</v>
      </c>
      <c r="C30" s="115"/>
      <c r="D30" s="96"/>
      <c r="E30" s="96"/>
      <c r="F30" s="96"/>
      <c r="G30" s="96"/>
      <c r="H30" s="96"/>
      <c r="I30" s="96"/>
      <c r="J30" s="95">
        <f>J29+$U$10*$X$10+$AL$10</f>
        <v>0.5749999999999998</v>
      </c>
      <c r="K30" s="95"/>
      <c r="L30" s="95"/>
      <c r="M30" s="95"/>
      <c r="N30" s="95"/>
      <c r="O30" s="110" t="str">
        <f>L16</f>
        <v>SpVgg Niederalteich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75" t="s">
        <v>18</v>
      </c>
      <c r="AF30" s="110" t="str">
        <f>L17</f>
        <v>FC Dingolfing</v>
      </c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1"/>
      <c r="AX30" s="111"/>
      <c r="AY30" s="75" t="s">
        <v>17</v>
      </c>
      <c r="AZ30" s="111"/>
      <c r="BA30" s="111"/>
      <c r="BB30" s="111"/>
      <c r="BC30" s="112"/>
      <c r="BE30" s="31"/>
      <c r="BF30" s="36" t="str">
        <f t="shared" si="0"/>
        <v>0</v>
      </c>
      <c r="BG30" s="36" t="s">
        <v>17</v>
      </c>
      <c r="BH30" s="36" t="str">
        <f t="shared" si="1"/>
        <v>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4"/>
      <c r="BW30" s="34"/>
      <c r="BX30" s="34"/>
      <c r="BY30" s="34"/>
      <c r="BZ30" s="34"/>
      <c r="CA30" s="34"/>
      <c r="CB30" s="34"/>
      <c r="CC30" s="35"/>
      <c r="CD30" s="35"/>
      <c r="CE30" s="35"/>
      <c r="CF30" s="35"/>
      <c r="CG30" s="35"/>
      <c r="CH30" s="35"/>
      <c r="CI30" s="35"/>
      <c r="CJ30" s="22"/>
      <c r="CK30" s="22"/>
      <c r="CL30" s="22"/>
      <c r="CM30" s="22"/>
      <c r="CN30" s="22"/>
      <c r="CO30" s="22"/>
      <c r="CP30" s="22"/>
      <c r="CQ30" s="22"/>
      <c r="CR30" s="22"/>
    </row>
    <row r="31" spans="1:96" s="11" customFormat="1" ht="18" customHeight="1">
      <c r="A31" s="3"/>
      <c r="B31" s="114">
        <v>5</v>
      </c>
      <c r="C31" s="115"/>
      <c r="D31" s="96"/>
      <c r="E31" s="96"/>
      <c r="F31" s="96"/>
      <c r="G31" s="96"/>
      <c r="H31" s="96"/>
      <c r="I31" s="96"/>
      <c r="J31" s="95">
        <f t="shared" si="2"/>
        <v>0.5861111111111109</v>
      </c>
      <c r="K31" s="95"/>
      <c r="L31" s="95"/>
      <c r="M31" s="95"/>
      <c r="N31" s="95"/>
      <c r="O31" s="113" t="str">
        <f>L18</f>
        <v>(SG) SC Rain/SV Motzing</v>
      </c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75" t="s">
        <v>18</v>
      </c>
      <c r="AF31" s="110" t="str">
        <f>L21</f>
        <v>SpVgg Grün-Weiß Deggendorf</v>
      </c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1"/>
      <c r="AX31" s="111"/>
      <c r="AY31" s="75" t="s">
        <v>17</v>
      </c>
      <c r="AZ31" s="111"/>
      <c r="BA31" s="111"/>
      <c r="BB31" s="111"/>
      <c r="BC31" s="112"/>
      <c r="BE31" s="31"/>
      <c r="BF31" s="36" t="str">
        <f t="shared" si="0"/>
        <v>0</v>
      </c>
      <c r="BG31" s="36" t="s">
        <v>17</v>
      </c>
      <c r="BH31" s="36" t="str">
        <f t="shared" si="1"/>
        <v>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4"/>
      <c r="BW31" s="34"/>
      <c r="BX31" s="34"/>
      <c r="BY31" s="34"/>
      <c r="BZ31" s="34"/>
      <c r="CA31" s="34"/>
      <c r="CB31" s="34"/>
      <c r="CC31" s="35"/>
      <c r="CD31" s="35"/>
      <c r="CE31" s="35"/>
      <c r="CF31" s="35"/>
      <c r="CG31" s="35"/>
      <c r="CH31" s="35"/>
      <c r="CI31" s="35"/>
      <c r="CJ31" s="22"/>
      <c r="CK31" s="22"/>
      <c r="CL31" s="22"/>
      <c r="CM31" s="22"/>
      <c r="CN31" s="22"/>
      <c r="CO31" s="22"/>
      <c r="CP31" s="22"/>
      <c r="CQ31" s="22"/>
      <c r="CR31" s="22"/>
    </row>
    <row r="32" spans="1:96" s="11" customFormat="1" ht="18" customHeight="1">
      <c r="A32" s="3"/>
      <c r="B32" s="114">
        <v>6</v>
      </c>
      <c r="C32" s="115"/>
      <c r="D32" s="96"/>
      <c r="E32" s="96"/>
      <c r="F32" s="96"/>
      <c r="G32" s="96"/>
      <c r="H32" s="96"/>
      <c r="I32" s="96"/>
      <c r="J32" s="95">
        <f t="shared" si="2"/>
        <v>0.597222222222222</v>
      </c>
      <c r="K32" s="95"/>
      <c r="L32" s="95"/>
      <c r="M32" s="95"/>
      <c r="N32" s="95"/>
      <c r="O32" s="110" t="str">
        <f>L19</f>
        <v>JFG Kinsachkickers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75" t="s">
        <v>18</v>
      </c>
      <c r="AF32" s="110" t="str">
        <f>L20</f>
        <v>(SG) TSV Mamming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1"/>
      <c r="AX32" s="111"/>
      <c r="AY32" s="75" t="s">
        <v>17</v>
      </c>
      <c r="AZ32" s="111"/>
      <c r="BA32" s="111"/>
      <c r="BB32" s="111"/>
      <c r="BC32" s="112"/>
      <c r="BE32" s="31"/>
      <c r="BF32" s="36" t="str">
        <f t="shared" si="0"/>
        <v>0</v>
      </c>
      <c r="BG32" s="36" t="s">
        <v>17</v>
      </c>
      <c r="BH32" s="36" t="str">
        <f t="shared" si="1"/>
        <v>0</v>
      </c>
      <c r="BI32" s="31"/>
      <c r="BJ32" s="31"/>
      <c r="BK32" s="37"/>
      <c r="BL32" s="37"/>
      <c r="BM32" s="37"/>
      <c r="BN32" s="37"/>
      <c r="BO32" s="37"/>
      <c r="BP32" s="37"/>
      <c r="BQ32" s="37"/>
      <c r="BR32" s="37"/>
      <c r="BS32" s="37"/>
      <c r="BT32" s="31"/>
      <c r="BU32" s="31"/>
      <c r="BV32" s="34"/>
      <c r="BW32" s="34"/>
      <c r="BX32" s="34"/>
      <c r="BY32" s="34"/>
      <c r="BZ32" s="34"/>
      <c r="CA32" s="34"/>
      <c r="CB32" s="34"/>
      <c r="CC32" s="35"/>
      <c r="CD32" s="35"/>
      <c r="CE32" s="35"/>
      <c r="CF32" s="35"/>
      <c r="CG32" s="35"/>
      <c r="CH32" s="35"/>
      <c r="CI32" s="35"/>
      <c r="CJ32" s="22"/>
      <c r="CK32" s="22"/>
      <c r="CL32" s="22"/>
      <c r="CM32" s="22"/>
      <c r="CN32" s="22"/>
      <c r="CO32" s="22"/>
      <c r="CP32" s="22"/>
      <c r="CQ32" s="22"/>
      <c r="CR32" s="22"/>
    </row>
    <row r="33" spans="1:96" s="11" customFormat="1" ht="18" customHeight="1">
      <c r="A33" s="3"/>
      <c r="B33" s="114">
        <v>7</v>
      </c>
      <c r="C33" s="115"/>
      <c r="D33" s="96"/>
      <c r="E33" s="96"/>
      <c r="F33" s="96"/>
      <c r="G33" s="96"/>
      <c r="H33" s="96"/>
      <c r="I33" s="96"/>
      <c r="J33" s="95">
        <f>J32+$U$10*$X$10+$AL$10</f>
        <v>0.6083333333333331</v>
      </c>
      <c r="K33" s="95"/>
      <c r="L33" s="95"/>
      <c r="M33" s="95"/>
      <c r="N33" s="95"/>
      <c r="O33" s="110" t="str">
        <f>L17</f>
        <v>FC Dingolfing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75" t="s">
        <v>18</v>
      </c>
      <c r="AF33" s="113" t="str">
        <f>L21</f>
        <v>SpVgg Grün-Weiß Deggendorf</v>
      </c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1"/>
      <c r="AX33" s="111"/>
      <c r="AY33" s="75" t="s">
        <v>17</v>
      </c>
      <c r="AZ33" s="111"/>
      <c r="BA33" s="111"/>
      <c r="BB33" s="111"/>
      <c r="BC33" s="112"/>
      <c r="BD33" s="8"/>
      <c r="BE33" s="31"/>
      <c r="BF33" s="36" t="str">
        <f t="shared" si="0"/>
        <v>0</v>
      </c>
      <c r="BG33" s="36" t="s">
        <v>17</v>
      </c>
      <c r="BH33" s="36" t="str">
        <f t="shared" si="1"/>
        <v>0</v>
      </c>
      <c r="BI33" s="31"/>
      <c r="BJ33" s="31"/>
      <c r="BK33" s="38"/>
      <c r="BL33" s="38"/>
      <c r="BM33" s="42" t="str">
        <f>$L$20</f>
        <v>(SG) TSV Mamming</v>
      </c>
      <c r="BN33" s="40">
        <f>COUNT($AZ$28,$AZ$32,$AZ$35,$AW$37,$AZ$41)</f>
        <v>0</v>
      </c>
      <c r="BO33" s="40">
        <f>SUM($BH$28+$BH$32+$BH$35+$BF$37+$BH$41)</f>
        <v>0</v>
      </c>
      <c r="BP33" s="40">
        <f>SUM($AZ$28+$AZ$32+$AZ$35+$AW$37+$AZ$41)</f>
        <v>0</v>
      </c>
      <c r="BQ33" s="41" t="s">
        <v>17</v>
      </c>
      <c r="BR33" s="40">
        <f>SUM($AW$28+$AW$32+$AW$35+$AZ$37+$AW$41)</f>
        <v>0</v>
      </c>
      <c r="BS33" s="40">
        <f aca="true" t="shared" si="3" ref="BS33:BS38">SUM(BP33-BR33)</f>
        <v>0</v>
      </c>
      <c r="BT33" s="31"/>
      <c r="BU33" s="31"/>
      <c r="BV33" s="34"/>
      <c r="BW33" s="34"/>
      <c r="BX33" s="34"/>
      <c r="BY33" s="34"/>
      <c r="BZ33" s="34"/>
      <c r="CA33" s="34"/>
      <c r="CB33" s="34"/>
      <c r="CC33" s="35"/>
      <c r="CD33" s="35"/>
      <c r="CE33" s="35"/>
      <c r="CF33" s="35"/>
      <c r="CG33" s="35"/>
      <c r="CH33" s="35"/>
      <c r="CI33" s="35"/>
      <c r="CJ33" s="22"/>
      <c r="CK33" s="22"/>
      <c r="CL33" s="22"/>
      <c r="CM33" s="22"/>
      <c r="CN33" s="22"/>
      <c r="CO33" s="22"/>
      <c r="CP33" s="22"/>
      <c r="CQ33" s="22"/>
      <c r="CR33" s="22"/>
    </row>
    <row r="34" spans="1:96" s="11" customFormat="1" ht="18" customHeight="1">
      <c r="A34" s="3"/>
      <c r="B34" s="114">
        <v>8</v>
      </c>
      <c r="C34" s="115"/>
      <c r="D34" s="96"/>
      <c r="E34" s="96"/>
      <c r="F34" s="96"/>
      <c r="G34" s="96"/>
      <c r="H34" s="96"/>
      <c r="I34" s="96"/>
      <c r="J34" s="95">
        <f t="shared" si="2"/>
        <v>0.6194444444444441</v>
      </c>
      <c r="K34" s="95"/>
      <c r="L34" s="95"/>
      <c r="M34" s="95"/>
      <c r="N34" s="95"/>
      <c r="O34" s="110" t="str">
        <f>L16</f>
        <v>SpVgg Niederalteich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75" t="s">
        <v>18</v>
      </c>
      <c r="AF34" s="110" t="str">
        <f>L19</f>
        <v>JFG Kinsachkickers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1"/>
      <c r="AX34" s="111"/>
      <c r="AY34" s="75" t="s">
        <v>17</v>
      </c>
      <c r="AZ34" s="111"/>
      <c r="BA34" s="111"/>
      <c r="BB34" s="111"/>
      <c r="BC34" s="112"/>
      <c r="BD34" s="8"/>
      <c r="BE34" s="31"/>
      <c r="BF34" s="36" t="str">
        <f t="shared" si="0"/>
        <v>0</v>
      </c>
      <c r="BG34" s="36" t="s">
        <v>17</v>
      </c>
      <c r="BH34" s="36" t="str">
        <f t="shared" si="1"/>
        <v>0</v>
      </c>
      <c r="BI34" s="31"/>
      <c r="BJ34" s="31"/>
      <c r="BK34" s="38"/>
      <c r="BL34" s="38"/>
      <c r="BM34" s="39" t="str">
        <f>$L$16</f>
        <v>SpVgg Niederalteich</v>
      </c>
      <c r="BN34" s="40">
        <f>COUNT($AW$27,$AW$30,$AW$34,$AW$38,$AW$41)</f>
        <v>0</v>
      </c>
      <c r="BO34" s="40">
        <f>SUM($BF$27+$BF$30+$BF$34+$BF$38+$BF$41)</f>
        <v>0</v>
      </c>
      <c r="BP34" s="40">
        <f>SUM($AW$27+$AW$30+$AW$34+$AW$38+$AW$41)</f>
        <v>0</v>
      </c>
      <c r="BQ34" s="41" t="s">
        <v>17</v>
      </c>
      <c r="BR34" s="40">
        <f>SUM($AZ$27+$AZ$30+$AZ$34+$AZ$38+$AZ$41)</f>
        <v>0</v>
      </c>
      <c r="BS34" s="40">
        <f t="shared" si="3"/>
        <v>0</v>
      </c>
      <c r="BT34" s="31"/>
      <c r="BU34" s="31"/>
      <c r="BV34" s="34"/>
      <c r="BW34" s="34"/>
      <c r="BX34" s="34"/>
      <c r="BY34" s="34"/>
      <c r="BZ34" s="34"/>
      <c r="CA34" s="34"/>
      <c r="CB34" s="34"/>
      <c r="CC34" s="35"/>
      <c r="CD34" s="35"/>
      <c r="CE34" s="35"/>
      <c r="CF34" s="35"/>
      <c r="CG34" s="35"/>
      <c r="CH34" s="35"/>
      <c r="CI34" s="35"/>
      <c r="CJ34" s="22"/>
      <c r="CK34" s="22"/>
      <c r="CL34" s="22"/>
      <c r="CM34" s="22"/>
      <c r="CN34" s="22"/>
      <c r="CO34" s="22"/>
      <c r="CP34" s="22"/>
      <c r="CQ34" s="22"/>
      <c r="CR34" s="22"/>
    </row>
    <row r="35" spans="1:96" s="11" customFormat="1" ht="18" customHeight="1">
      <c r="A35" s="3"/>
      <c r="B35" s="114">
        <v>9</v>
      </c>
      <c r="C35" s="115"/>
      <c r="D35" s="166"/>
      <c r="E35" s="166"/>
      <c r="F35" s="166"/>
      <c r="G35" s="166"/>
      <c r="H35" s="166"/>
      <c r="I35" s="166"/>
      <c r="J35" s="95">
        <f t="shared" si="2"/>
        <v>0.6305555555555552</v>
      </c>
      <c r="K35" s="95"/>
      <c r="L35" s="95"/>
      <c r="M35" s="95"/>
      <c r="N35" s="95"/>
      <c r="O35" s="110" t="str">
        <f>L18</f>
        <v>(SG) SC Rain/SV Motzing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75" t="s">
        <v>18</v>
      </c>
      <c r="AF35" s="113" t="str">
        <f>L20</f>
        <v>(SG) TSV Mamming</v>
      </c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1"/>
      <c r="AX35" s="111"/>
      <c r="AY35" s="75" t="s">
        <v>17</v>
      </c>
      <c r="AZ35" s="111"/>
      <c r="BA35" s="111"/>
      <c r="BB35" s="111"/>
      <c r="BC35" s="112"/>
      <c r="BD35" s="8"/>
      <c r="BE35" s="31"/>
      <c r="BF35" s="36" t="str">
        <f t="shared" si="0"/>
        <v>0</v>
      </c>
      <c r="BG35" s="36" t="s">
        <v>17</v>
      </c>
      <c r="BH35" s="36" t="str">
        <f t="shared" si="1"/>
        <v>0</v>
      </c>
      <c r="BI35" s="31"/>
      <c r="BJ35" s="31"/>
      <c r="BK35" s="38"/>
      <c r="BL35" s="38"/>
      <c r="BM35" s="42" t="str">
        <f>$L$17</f>
        <v>FC Dingolfing</v>
      </c>
      <c r="BN35" s="40">
        <f>COUNT($AW$28,$AZ$30,$AW$33,$AW$36,$AW$40)</f>
        <v>0</v>
      </c>
      <c r="BO35" s="40">
        <f>SUM($BF$28+$BH$30+$BF$33+$BF$36+$BF$40)</f>
        <v>0</v>
      </c>
      <c r="BP35" s="40">
        <f>SUM($AW$28+$AZ$30+$AW$33+$AW$36+$AW$40)</f>
        <v>0</v>
      </c>
      <c r="BQ35" s="41" t="s">
        <v>17</v>
      </c>
      <c r="BR35" s="40">
        <f>SUM($AZ$28+$AW$30+$AZ$33+$AZ$36+$AZ$40)</f>
        <v>0</v>
      </c>
      <c r="BS35" s="40">
        <f t="shared" si="3"/>
        <v>0</v>
      </c>
      <c r="BT35" s="31"/>
      <c r="BU35" s="31"/>
      <c r="BV35" s="34"/>
      <c r="BW35" s="34"/>
      <c r="BX35" s="34"/>
      <c r="BY35" s="34"/>
      <c r="BZ35" s="34"/>
      <c r="CA35" s="34"/>
      <c r="CB35" s="34"/>
      <c r="CC35" s="35"/>
      <c r="CD35" s="35"/>
      <c r="CE35" s="35"/>
      <c r="CF35" s="35"/>
      <c r="CG35" s="35"/>
      <c r="CH35" s="35"/>
      <c r="CI35" s="35"/>
      <c r="CJ35" s="22"/>
      <c r="CK35" s="22"/>
      <c r="CL35" s="22"/>
      <c r="CM35" s="22"/>
      <c r="CN35" s="22"/>
      <c r="CO35" s="22"/>
      <c r="CP35" s="22"/>
      <c r="CQ35" s="22"/>
      <c r="CR35" s="22"/>
    </row>
    <row r="36" spans="1:96" s="11" customFormat="1" ht="18" customHeight="1">
      <c r="A36" s="3"/>
      <c r="B36" s="114">
        <v>10</v>
      </c>
      <c r="C36" s="115"/>
      <c r="D36" s="96"/>
      <c r="E36" s="96"/>
      <c r="F36" s="96"/>
      <c r="G36" s="96"/>
      <c r="H36" s="96"/>
      <c r="I36" s="96"/>
      <c r="J36" s="95">
        <f>J35+$U$10*$X$10+$AL$10</f>
        <v>0.6416666666666663</v>
      </c>
      <c r="K36" s="95"/>
      <c r="L36" s="95"/>
      <c r="M36" s="95"/>
      <c r="N36" s="95"/>
      <c r="O36" s="110" t="str">
        <f>L17</f>
        <v>FC Dingolfing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75" t="s">
        <v>18</v>
      </c>
      <c r="AF36" s="110" t="str">
        <f>L19</f>
        <v>JFG Kinsachkickers</v>
      </c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1"/>
      <c r="AX36" s="111"/>
      <c r="AY36" s="75" t="s">
        <v>17</v>
      </c>
      <c r="AZ36" s="111"/>
      <c r="BA36" s="111"/>
      <c r="BB36" s="111"/>
      <c r="BC36" s="112"/>
      <c r="BD36" s="8"/>
      <c r="BE36" s="31"/>
      <c r="BF36" s="36" t="str">
        <f t="shared" si="0"/>
        <v>0</v>
      </c>
      <c r="BG36" s="36" t="s">
        <v>17</v>
      </c>
      <c r="BH36" s="36" t="str">
        <f t="shared" si="1"/>
        <v>0</v>
      </c>
      <c r="BI36" s="31"/>
      <c r="BJ36" s="31"/>
      <c r="BK36" s="38"/>
      <c r="BL36" s="38"/>
      <c r="BM36" s="42" t="str">
        <f>$L$18</f>
        <v>(SG) SC Rain/SV Motzing</v>
      </c>
      <c r="BN36" s="40">
        <f>COUNT($AW$29,$AW$31,$AW$35,$AZ$38,$AZ$40)</f>
        <v>0</v>
      </c>
      <c r="BO36" s="40">
        <f>SUM($BF$29+$BF$31+$BF$35+$BH$38+$BH$40)</f>
        <v>0</v>
      </c>
      <c r="BP36" s="40">
        <f>SUM($AW$29+$AW$31+$AW$35+$AZ$38+$AZ$40)</f>
        <v>0</v>
      </c>
      <c r="BQ36" s="41" t="s">
        <v>17</v>
      </c>
      <c r="BR36" s="40">
        <f>SUM($AZ$29+$AZ$31+$AZ$35+$AW$38+$AW$40)</f>
        <v>0</v>
      </c>
      <c r="BS36" s="40">
        <f t="shared" si="3"/>
        <v>0</v>
      </c>
      <c r="BT36" s="31"/>
      <c r="BU36" s="31"/>
      <c r="BV36" s="34"/>
      <c r="BW36" s="34"/>
      <c r="BX36" s="34"/>
      <c r="BY36" s="34"/>
      <c r="BZ36" s="34"/>
      <c r="CA36" s="34"/>
      <c r="CB36" s="34"/>
      <c r="CC36" s="35"/>
      <c r="CD36" s="35"/>
      <c r="CE36" s="35"/>
      <c r="CF36" s="35"/>
      <c r="CG36" s="35"/>
      <c r="CH36" s="35"/>
      <c r="CI36" s="35"/>
      <c r="CJ36" s="22"/>
      <c r="CK36" s="22"/>
      <c r="CL36" s="22"/>
      <c r="CM36" s="22"/>
      <c r="CN36" s="22"/>
      <c r="CO36" s="22"/>
      <c r="CP36" s="22"/>
      <c r="CQ36" s="22"/>
      <c r="CR36" s="22"/>
    </row>
    <row r="37" spans="1:96" s="11" customFormat="1" ht="18" customHeight="1">
      <c r="A37" s="3"/>
      <c r="B37" s="114">
        <v>11</v>
      </c>
      <c r="C37" s="115"/>
      <c r="D37" s="96"/>
      <c r="E37" s="96"/>
      <c r="F37" s="96"/>
      <c r="G37" s="96"/>
      <c r="H37" s="96"/>
      <c r="I37" s="96"/>
      <c r="J37" s="95">
        <f t="shared" si="2"/>
        <v>0.6527777777777773</v>
      </c>
      <c r="K37" s="95"/>
      <c r="L37" s="95"/>
      <c r="M37" s="95"/>
      <c r="N37" s="95"/>
      <c r="O37" s="110" t="str">
        <f>L20</f>
        <v>(SG) TSV Mamming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75" t="s">
        <v>18</v>
      </c>
      <c r="AF37" s="110" t="str">
        <f>L21</f>
        <v>SpVgg Grün-Weiß Deggendorf</v>
      </c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/>
      <c r="AX37" s="111"/>
      <c r="AY37" s="75" t="s">
        <v>17</v>
      </c>
      <c r="AZ37" s="111"/>
      <c r="BA37" s="111"/>
      <c r="BB37" s="111"/>
      <c r="BC37" s="112"/>
      <c r="BD37" s="8"/>
      <c r="BE37" s="31"/>
      <c r="BF37" s="36" t="str">
        <f t="shared" si="0"/>
        <v>0</v>
      </c>
      <c r="BG37" s="36" t="s">
        <v>17</v>
      </c>
      <c r="BH37" s="36" t="str">
        <f t="shared" si="1"/>
        <v>0</v>
      </c>
      <c r="BI37" s="31"/>
      <c r="BJ37" s="31"/>
      <c r="BK37" s="38"/>
      <c r="BL37" s="38"/>
      <c r="BM37" s="42" t="str">
        <f>$L$19</f>
        <v>JFG Kinsachkickers</v>
      </c>
      <c r="BN37" s="40">
        <f>COUNT($AZ$29,$AW$32,$AZ$34,$AZ$36,$AW$39)</f>
        <v>0</v>
      </c>
      <c r="BO37" s="40">
        <f>SUM($BH$29+$BF$32+$BH$34+$BH$36+$BF$39)</f>
        <v>0</v>
      </c>
      <c r="BP37" s="40">
        <f>SUM($AZ$29+$AW$32+$AZ$34+$AZ$36+$AW$39)</f>
        <v>0</v>
      </c>
      <c r="BQ37" s="41" t="s">
        <v>17</v>
      </c>
      <c r="BR37" s="40">
        <f>SUM($AW$29+$AZ$32+$AW$34+$AW$36+$AZ$39)</f>
        <v>0</v>
      </c>
      <c r="BS37" s="40">
        <f t="shared" si="3"/>
        <v>0</v>
      </c>
      <c r="BT37" s="31"/>
      <c r="BU37" s="31"/>
      <c r="BV37" s="34"/>
      <c r="BW37" s="34"/>
      <c r="BX37" s="34"/>
      <c r="BY37" s="34"/>
      <c r="BZ37" s="34"/>
      <c r="CA37" s="34"/>
      <c r="CB37" s="34"/>
      <c r="CC37" s="35"/>
      <c r="CD37" s="35"/>
      <c r="CE37" s="35"/>
      <c r="CF37" s="35"/>
      <c r="CG37" s="35"/>
      <c r="CH37" s="35"/>
      <c r="CI37" s="35"/>
      <c r="CJ37" s="22"/>
      <c r="CK37" s="22"/>
      <c r="CL37" s="22"/>
      <c r="CM37" s="22"/>
      <c r="CN37" s="22"/>
      <c r="CO37" s="22"/>
      <c r="CP37" s="22"/>
      <c r="CQ37" s="22"/>
      <c r="CR37" s="22"/>
    </row>
    <row r="38" spans="1:96" s="11" customFormat="1" ht="18" customHeight="1">
      <c r="A38" s="3"/>
      <c r="B38" s="114">
        <v>12</v>
      </c>
      <c r="C38" s="115"/>
      <c r="D38" s="96"/>
      <c r="E38" s="96"/>
      <c r="F38" s="96"/>
      <c r="G38" s="96"/>
      <c r="H38" s="96"/>
      <c r="I38" s="96"/>
      <c r="J38" s="95">
        <f t="shared" si="2"/>
        <v>0.6638888888888884</v>
      </c>
      <c r="K38" s="95"/>
      <c r="L38" s="95"/>
      <c r="M38" s="95"/>
      <c r="N38" s="95"/>
      <c r="O38" s="110" t="str">
        <f>L16</f>
        <v>SpVgg Niederalteich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75" t="s">
        <v>18</v>
      </c>
      <c r="AF38" s="113" t="str">
        <f>L18</f>
        <v>(SG) SC Rain/SV Motzing</v>
      </c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1"/>
      <c r="AX38" s="111"/>
      <c r="AY38" s="75" t="s">
        <v>17</v>
      </c>
      <c r="AZ38" s="111"/>
      <c r="BA38" s="111"/>
      <c r="BB38" s="111"/>
      <c r="BC38" s="112"/>
      <c r="BD38" s="8"/>
      <c r="BE38" s="31"/>
      <c r="BF38" s="36" t="str">
        <f t="shared" si="0"/>
        <v>0</v>
      </c>
      <c r="BG38" s="36" t="s">
        <v>17</v>
      </c>
      <c r="BH38" s="36" t="str">
        <f t="shared" si="1"/>
        <v>0</v>
      </c>
      <c r="BI38" s="31"/>
      <c r="BJ38" s="31"/>
      <c r="BK38" s="31"/>
      <c r="BL38" s="31"/>
      <c r="BM38" s="42" t="str">
        <f>$L$21</f>
        <v>SpVgg Grün-Weiß Deggendorf</v>
      </c>
      <c r="BN38" s="40">
        <f>COUNT($AZ$27,$AZ$31,$AZ$33,$AZ$37,$AZ$39)</f>
        <v>0</v>
      </c>
      <c r="BO38" s="40">
        <f>SUM($BH$27+$BH$31+$BH$33+$BH$37+$BH$39)</f>
        <v>0</v>
      </c>
      <c r="BP38" s="40">
        <f>SUM($AZ$27+$AZ$31+$AZ$33+$AZ$37+$AZ$39)</f>
        <v>0</v>
      </c>
      <c r="BQ38" s="41" t="s">
        <v>17</v>
      </c>
      <c r="BR38" s="40">
        <f>SUM($AW$27+$AW$31+$AW$33+$AW$37+$AW$39)</f>
        <v>0</v>
      </c>
      <c r="BS38" s="40">
        <f t="shared" si="3"/>
        <v>0</v>
      </c>
      <c r="BT38" s="31"/>
      <c r="BU38" s="31"/>
      <c r="BV38" s="34"/>
      <c r="BW38" s="34"/>
      <c r="BX38" s="34"/>
      <c r="BY38" s="34"/>
      <c r="BZ38" s="34"/>
      <c r="CA38" s="34"/>
      <c r="CB38" s="34"/>
      <c r="CC38" s="35"/>
      <c r="CD38" s="35"/>
      <c r="CE38" s="35"/>
      <c r="CF38" s="35"/>
      <c r="CG38" s="35"/>
      <c r="CH38" s="35"/>
      <c r="CI38" s="35"/>
      <c r="CJ38" s="22"/>
      <c r="CK38" s="22"/>
      <c r="CL38" s="22"/>
      <c r="CM38" s="22"/>
      <c r="CN38" s="22"/>
      <c r="CO38" s="22"/>
      <c r="CP38" s="22"/>
      <c r="CQ38" s="22"/>
      <c r="CR38" s="22"/>
    </row>
    <row r="39" spans="1:96" s="11" customFormat="1" ht="18" customHeight="1">
      <c r="A39" s="3"/>
      <c r="B39" s="114">
        <v>13</v>
      </c>
      <c r="C39" s="115"/>
      <c r="D39" s="96"/>
      <c r="E39" s="96"/>
      <c r="F39" s="96"/>
      <c r="G39" s="96"/>
      <c r="H39" s="96"/>
      <c r="I39" s="96"/>
      <c r="J39" s="95">
        <f>J38+$U$10*$X$10+$AL$10</f>
        <v>0.6749999999999995</v>
      </c>
      <c r="K39" s="95"/>
      <c r="L39" s="95"/>
      <c r="M39" s="95"/>
      <c r="N39" s="95"/>
      <c r="O39" s="110" t="str">
        <f>L19</f>
        <v>JFG Kinsachkickers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75" t="s">
        <v>18</v>
      </c>
      <c r="AF39" s="110" t="str">
        <f>L21</f>
        <v>SpVgg Grün-Weiß Deggendorf</v>
      </c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  <c r="AX39" s="111"/>
      <c r="AY39" s="75" t="s">
        <v>17</v>
      </c>
      <c r="AZ39" s="111"/>
      <c r="BA39" s="111"/>
      <c r="BB39" s="111"/>
      <c r="BC39" s="112"/>
      <c r="BD39" s="8"/>
      <c r="BE39" s="31"/>
      <c r="BF39" s="36" t="str">
        <f t="shared" si="0"/>
        <v>0</v>
      </c>
      <c r="BG39" s="36" t="s">
        <v>17</v>
      </c>
      <c r="BH39" s="36" t="str">
        <f t="shared" si="1"/>
        <v>0</v>
      </c>
      <c r="BI39" s="31"/>
      <c r="BJ39" s="37"/>
      <c r="BK39" s="37"/>
      <c r="BL39" s="37"/>
      <c r="BM39" s="42"/>
      <c r="BN39" s="40"/>
      <c r="BO39" s="40"/>
      <c r="BP39" s="40"/>
      <c r="BQ39" s="41"/>
      <c r="BR39" s="40"/>
      <c r="BS39" s="40"/>
      <c r="BT39" s="31"/>
      <c r="BU39" s="31"/>
      <c r="BV39" s="34"/>
      <c r="BW39" s="34"/>
      <c r="BX39" s="34"/>
      <c r="BY39" s="34"/>
      <c r="BZ39" s="34"/>
      <c r="CA39" s="34"/>
      <c r="CB39" s="34"/>
      <c r="CC39" s="35"/>
      <c r="CD39" s="35"/>
      <c r="CE39" s="35"/>
      <c r="CF39" s="35"/>
      <c r="CG39" s="35"/>
      <c r="CH39" s="35"/>
      <c r="CI39" s="35"/>
      <c r="CJ39" s="22"/>
      <c r="CK39" s="22"/>
      <c r="CL39" s="22"/>
      <c r="CM39" s="22"/>
      <c r="CN39" s="22"/>
      <c r="CO39" s="22"/>
      <c r="CP39" s="22"/>
      <c r="CQ39" s="22"/>
      <c r="CR39" s="22"/>
    </row>
    <row r="40" spans="1:96" s="11" customFormat="1" ht="18" customHeight="1">
      <c r="A40" s="3"/>
      <c r="B40" s="114">
        <v>14</v>
      </c>
      <c r="C40" s="115"/>
      <c r="D40" s="96"/>
      <c r="E40" s="96"/>
      <c r="F40" s="96"/>
      <c r="G40" s="96"/>
      <c r="H40" s="96"/>
      <c r="I40" s="96"/>
      <c r="J40" s="95">
        <f t="shared" si="2"/>
        <v>0.6861111111111106</v>
      </c>
      <c r="K40" s="95"/>
      <c r="L40" s="95"/>
      <c r="M40" s="95"/>
      <c r="N40" s="95"/>
      <c r="O40" s="110" t="str">
        <f>L17</f>
        <v>FC Dingolfing</v>
      </c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75" t="s">
        <v>18</v>
      </c>
      <c r="AF40" s="110" t="str">
        <f>L18</f>
        <v>(SG) SC Rain/SV Motzing</v>
      </c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1"/>
      <c r="AX40" s="111"/>
      <c r="AY40" s="75" t="s">
        <v>17</v>
      </c>
      <c r="AZ40" s="111"/>
      <c r="BA40" s="111"/>
      <c r="BB40" s="111"/>
      <c r="BC40" s="112"/>
      <c r="BD40" s="8"/>
      <c r="BE40" s="31"/>
      <c r="BF40" s="36" t="str">
        <f t="shared" si="0"/>
        <v>0</v>
      </c>
      <c r="BG40" s="36" t="s">
        <v>17</v>
      </c>
      <c r="BH40" s="36" t="str">
        <f t="shared" si="1"/>
        <v>0</v>
      </c>
      <c r="BI40" s="31"/>
      <c r="BJ40" s="31"/>
      <c r="BK40" s="38"/>
      <c r="BL40" s="38"/>
      <c r="BM40" s="42"/>
      <c r="BN40" s="40"/>
      <c r="BO40" s="40"/>
      <c r="BP40" s="41"/>
      <c r="BQ40" s="40"/>
      <c r="BR40" s="40"/>
      <c r="BS40" s="40"/>
      <c r="BT40" s="31"/>
      <c r="BU40" s="31"/>
      <c r="BV40" s="34"/>
      <c r="BW40" s="34"/>
      <c r="BX40" s="34"/>
      <c r="BY40" s="34"/>
      <c r="BZ40" s="34"/>
      <c r="CA40" s="34"/>
      <c r="CB40" s="34"/>
      <c r="CC40" s="35"/>
      <c r="CD40" s="35"/>
      <c r="CE40" s="35"/>
      <c r="CF40" s="35"/>
      <c r="CG40" s="35"/>
      <c r="CH40" s="35"/>
      <c r="CI40" s="35"/>
      <c r="CJ40" s="22"/>
      <c r="CK40" s="22"/>
      <c r="CL40" s="22"/>
      <c r="CM40" s="22"/>
      <c r="CN40" s="22"/>
      <c r="CO40" s="22"/>
      <c r="CP40" s="22"/>
      <c r="CQ40" s="22"/>
      <c r="CR40" s="22"/>
    </row>
    <row r="41" spans="1:96" s="11" customFormat="1" ht="18" customHeight="1">
      <c r="A41" s="3"/>
      <c r="B41" s="116">
        <v>15</v>
      </c>
      <c r="C41" s="117"/>
      <c r="D41" s="99"/>
      <c r="E41" s="99"/>
      <c r="F41" s="99"/>
      <c r="G41" s="99"/>
      <c r="H41" s="99"/>
      <c r="I41" s="99"/>
      <c r="J41" s="109">
        <f t="shared" si="2"/>
        <v>0.6972222222222216</v>
      </c>
      <c r="K41" s="109"/>
      <c r="L41" s="109"/>
      <c r="M41" s="109"/>
      <c r="N41" s="109"/>
      <c r="O41" s="106" t="str">
        <f>L16</f>
        <v>SpVgg Niederalteich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76" t="s">
        <v>18</v>
      </c>
      <c r="AF41" s="106" t="str">
        <f>L20</f>
        <v>(SG) TSV Mamming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07"/>
      <c r="AY41" s="76" t="s">
        <v>17</v>
      </c>
      <c r="AZ41" s="107"/>
      <c r="BA41" s="107"/>
      <c r="BB41" s="107"/>
      <c r="BC41" s="108"/>
      <c r="BD41" s="8"/>
      <c r="BE41" s="31"/>
      <c r="BF41" s="36" t="str">
        <f t="shared" si="0"/>
        <v>0</v>
      </c>
      <c r="BG41" s="36" t="s">
        <v>17</v>
      </c>
      <c r="BH41" s="36" t="str">
        <f t="shared" si="1"/>
        <v>0</v>
      </c>
      <c r="BI41" s="31"/>
      <c r="BJ41" s="31"/>
      <c r="BK41" s="38"/>
      <c r="BL41" s="38"/>
      <c r="BM41" s="42"/>
      <c r="BN41" s="40"/>
      <c r="BO41" s="40"/>
      <c r="BP41" s="41"/>
      <c r="BQ41" s="40"/>
      <c r="BR41" s="40"/>
      <c r="BS41" s="40"/>
      <c r="BT41" s="31"/>
      <c r="BU41" s="31"/>
      <c r="BV41" s="34"/>
      <c r="BW41" s="34"/>
      <c r="BX41" s="34"/>
      <c r="BY41" s="34"/>
      <c r="BZ41" s="34"/>
      <c r="CA41" s="34"/>
      <c r="CB41" s="34"/>
      <c r="CC41" s="35"/>
      <c r="CD41" s="35"/>
      <c r="CE41" s="35"/>
      <c r="CF41" s="35"/>
      <c r="CG41" s="35"/>
      <c r="CH41" s="35"/>
      <c r="CI41" s="35"/>
      <c r="CJ41" s="22"/>
      <c r="CK41" s="22"/>
      <c r="CL41" s="22"/>
      <c r="CM41" s="22"/>
      <c r="CN41" s="22"/>
      <c r="CO41" s="22"/>
      <c r="CP41" s="22"/>
      <c r="CQ41" s="22"/>
      <c r="CR41" s="22"/>
    </row>
    <row r="42" spans="1:96" s="11" customFormat="1" ht="4.5" customHeight="1">
      <c r="A42" s="3"/>
      <c r="B42" s="92"/>
      <c r="C42" s="92"/>
      <c r="D42" s="93"/>
      <c r="E42" s="93"/>
      <c r="F42" s="93"/>
      <c r="G42" s="93"/>
      <c r="H42" s="93"/>
      <c r="I42" s="93"/>
      <c r="J42" s="94">
        <f t="shared" si="2"/>
        <v>0.7083333333333327</v>
      </c>
      <c r="K42" s="94"/>
      <c r="L42" s="94"/>
      <c r="M42" s="94"/>
      <c r="N42" s="94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49" t="s">
        <v>18</v>
      </c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93"/>
      <c r="AX42" s="93"/>
      <c r="AY42" s="49" t="s">
        <v>17</v>
      </c>
      <c r="AZ42" s="93"/>
      <c r="BA42" s="93"/>
      <c r="BB42" s="93"/>
      <c r="BC42" s="93"/>
      <c r="BD42" s="8"/>
      <c r="BE42" s="31"/>
      <c r="BF42" s="36"/>
      <c r="BG42" s="36"/>
      <c r="BH42" s="36"/>
      <c r="BI42" s="31"/>
      <c r="BJ42" s="31"/>
      <c r="BK42" s="38"/>
      <c r="BL42" s="38"/>
      <c r="BM42" s="39"/>
      <c r="BN42" s="40"/>
      <c r="BO42" s="40"/>
      <c r="BP42" s="41"/>
      <c r="BQ42" s="40"/>
      <c r="BR42" s="40"/>
      <c r="BS42" s="40"/>
      <c r="BT42" s="31"/>
      <c r="BU42" s="31"/>
      <c r="BV42" s="34"/>
      <c r="BW42" s="34"/>
      <c r="BX42" s="34"/>
      <c r="BY42" s="34"/>
      <c r="BZ42" s="34"/>
      <c r="CA42" s="34"/>
      <c r="CB42" s="34"/>
      <c r="CC42" s="35"/>
      <c r="CD42" s="35"/>
      <c r="CE42" s="35"/>
      <c r="CF42" s="35"/>
      <c r="CG42" s="35"/>
      <c r="CH42" s="35"/>
      <c r="CI42" s="35"/>
      <c r="CJ42" s="22"/>
      <c r="CK42" s="22"/>
      <c r="CL42" s="22"/>
      <c r="CM42" s="22"/>
      <c r="CN42" s="22"/>
      <c r="CO42" s="22"/>
      <c r="CP42" s="22"/>
      <c r="CQ42" s="22"/>
      <c r="CR42" s="22"/>
    </row>
    <row r="43" spans="1:96" s="11" customFormat="1" ht="5.25" customHeight="1">
      <c r="A43" s="3"/>
      <c r="B43" s="92"/>
      <c r="C43" s="92"/>
      <c r="D43" s="93"/>
      <c r="E43" s="93"/>
      <c r="F43" s="93"/>
      <c r="G43" s="93"/>
      <c r="H43" s="93"/>
      <c r="I43" s="93"/>
      <c r="J43" s="94">
        <f t="shared" si="2"/>
        <v>0.7194444444444438</v>
      </c>
      <c r="K43" s="94"/>
      <c r="L43" s="94"/>
      <c r="M43" s="94"/>
      <c r="N43" s="94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49" t="s">
        <v>18</v>
      </c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93"/>
      <c r="AX43" s="93"/>
      <c r="AY43" s="49" t="s">
        <v>17</v>
      </c>
      <c r="AZ43" s="93"/>
      <c r="BA43" s="93"/>
      <c r="BB43" s="93"/>
      <c r="BC43" s="93"/>
      <c r="BD43" s="8"/>
      <c r="BE43" s="31"/>
      <c r="BF43" s="36"/>
      <c r="BG43" s="36"/>
      <c r="BH43" s="36"/>
      <c r="BI43" s="31"/>
      <c r="BJ43" s="31"/>
      <c r="BK43" s="38"/>
      <c r="BL43" s="38"/>
      <c r="BM43" s="42"/>
      <c r="BN43" s="40"/>
      <c r="BO43" s="40"/>
      <c r="BP43" s="41"/>
      <c r="BQ43" s="40"/>
      <c r="BR43" s="40"/>
      <c r="BS43" s="40"/>
      <c r="BT43" s="31"/>
      <c r="BU43" s="31"/>
      <c r="BV43" s="34"/>
      <c r="BW43" s="34"/>
      <c r="BX43" s="34"/>
      <c r="BY43" s="34"/>
      <c r="BZ43" s="34"/>
      <c r="CA43" s="34"/>
      <c r="CB43" s="34"/>
      <c r="CC43" s="35"/>
      <c r="CD43" s="35"/>
      <c r="CE43" s="35"/>
      <c r="CF43" s="35"/>
      <c r="CG43" s="35"/>
      <c r="CH43" s="35"/>
      <c r="CI43" s="35"/>
      <c r="CJ43" s="22"/>
      <c r="CK43" s="22"/>
      <c r="CL43" s="22"/>
      <c r="CM43" s="22"/>
      <c r="CN43" s="22"/>
      <c r="CO43" s="22"/>
      <c r="CP43" s="22"/>
      <c r="CQ43" s="22"/>
      <c r="CR43" s="22"/>
    </row>
    <row r="44" spans="1:96" s="11" customFormat="1" ht="5.25" customHeight="1">
      <c r="A44" s="3"/>
      <c r="B44" s="92"/>
      <c r="C44" s="92"/>
      <c r="D44" s="93"/>
      <c r="E44" s="93"/>
      <c r="F44" s="93"/>
      <c r="G44" s="93"/>
      <c r="H44" s="93"/>
      <c r="I44" s="93"/>
      <c r="J44" s="94">
        <f t="shared" si="2"/>
        <v>0.7305555555555548</v>
      </c>
      <c r="K44" s="94"/>
      <c r="L44" s="94"/>
      <c r="M44" s="94"/>
      <c r="N44" s="94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49" t="s">
        <v>18</v>
      </c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93"/>
      <c r="AX44" s="93"/>
      <c r="AY44" s="49" t="s">
        <v>17</v>
      </c>
      <c r="AZ44" s="93"/>
      <c r="BA44" s="93"/>
      <c r="BB44" s="93"/>
      <c r="BC44" s="93"/>
      <c r="BD44" s="8"/>
      <c r="BE44" s="31"/>
      <c r="BF44" s="36"/>
      <c r="BG44" s="36"/>
      <c r="BH44" s="36"/>
      <c r="BI44" s="31"/>
      <c r="BJ44" s="31"/>
      <c r="BK44" s="38"/>
      <c r="BL44" s="38"/>
      <c r="BM44" s="42"/>
      <c r="BN44" s="40"/>
      <c r="BO44" s="40"/>
      <c r="BP44" s="41"/>
      <c r="BQ44" s="40"/>
      <c r="BR44" s="40"/>
      <c r="BS44" s="40"/>
      <c r="BT44" s="31"/>
      <c r="BU44" s="31"/>
      <c r="BV44" s="34"/>
      <c r="BW44" s="34"/>
      <c r="BX44" s="34"/>
      <c r="BY44" s="34"/>
      <c r="BZ44" s="34"/>
      <c r="CA44" s="34"/>
      <c r="CB44" s="34"/>
      <c r="CC44" s="35"/>
      <c r="CD44" s="35"/>
      <c r="CE44" s="35"/>
      <c r="CF44" s="35"/>
      <c r="CG44" s="35"/>
      <c r="CH44" s="35"/>
      <c r="CI44" s="35"/>
      <c r="CJ44" s="22"/>
      <c r="CK44" s="22"/>
      <c r="CL44" s="22"/>
      <c r="CM44" s="22"/>
      <c r="CN44" s="22"/>
      <c r="CO44" s="22"/>
      <c r="CP44" s="22"/>
      <c r="CQ44" s="22"/>
      <c r="CR44" s="22"/>
    </row>
    <row r="45" spans="1:96" s="11" customFormat="1" ht="5.25" customHeight="1">
      <c r="A45" s="3"/>
      <c r="B45" s="92"/>
      <c r="C45" s="92"/>
      <c r="D45" s="93"/>
      <c r="E45" s="93"/>
      <c r="F45" s="93"/>
      <c r="G45" s="93"/>
      <c r="H45" s="93"/>
      <c r="I45" s="93"/>
      <c r="J45" s="94">
        <f t="shared" si="2"/>
        <v>0.7416666666666659</v>
      </c>
      <c r="K45" s="94"/>
      <c r="L45" s="94"/>
      <c r="M45" s="94"/>
      <c r="N45" s="94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49" t="s">
        <v>18</v>
      </c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93"/>
      <c r="AX45" s="93"/>
      <c r="AY45" s="49" t="s">
        <v>17</v>
      </c>
      <c r="AZ45" s="93"/>
      <c r="BA45" s="93"/>
      <c r="BB45" s="93"/>
      <c r="BC45" s="93"/>
      <c r="BD45" s="8"/>
      <c r="BE45" s="31"/>
      <c r="BF45" s="36"/>
      <c r="BG45" s="36"/>
      <c r="BH45" s="36"/>
      <c r="BI45" s="31"/>
      <c r="BJ45" s="31"/>
      <c r="BK45" s="31"/>
      <c r="BL45" s="31"/>
      <c r="BM45" s="42"/>
      <c r="BN45" s="40"/>
      <c r="BO45" s="40"/>
      <c r="BP45" s="41"/>
      <c r="BQ45" s="40"/>
      <c r="BR45" s="40"/>
      <c r="BS45" s="31"/>
      <c r="BT45" s="31"/>
      <c r="BU45" s="31"/>
      <c r="BV45" s="34"/>
      <c r="BW45" s="34"/>
      <c r="BX45" s="34"/>
      <c r="BY45" s="34"/>
      <c r="BZ45" s="34"/>
      <c r="CA45" s="34"/>
      <c r="CB45" s="34"/>
      <c r="CC45" s="35"/>
      <c r="CD45" s="35"/>
      <c r="CE45" s="35"/>
      <c r="CF45" s="35"/>
      <c r="CG45" s="35"/>
      <c r="CH45" s="35"/>
      <c r="CI45" s="35"/>
      <c r="CJ45" s="22"/>
      <c r="CK45" s="22"/>
      <c r="CL45" s="22"/>
      <c r="CM45" s="22"/>
      <c r="CN45" s="22"/>
      <c r="CO45" s="22"/>
      <c r="CP45" s="22"/>
      <c r="CQ45" s="22"/>
      <c r="CR45" s="22"/>
    </row>
    <row r="46" spans="1:96" s="11" customFormat="1" ht="3.75" customHeight="1">
      <c r="A46" s="3"/>
      <c r="B46" s="92"/>
      <c r="C46" s="92"/>
      <c r="D46" s="93"/>
      <c r="E46" s="93"/>
      <c r="F46" s="93"/>
      <c r="G46" s="93"/>
      <c r="H46" s="93"/>
      <c r="I46" s="93"/>
      <c r="J46" s="94">
        <f t="shared" si="2"/>
        <v>0.752777777777777</v>
      </c>
      <c r="K46" s="94"/>
      <c r="L46" s="94"/>
      <c r="M46" s="94"/>
      <c r="N46" s="94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49" t="s">
        <v>18</v>
      </c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93"/>
      <c r="AX46" s="93"/>
      <c r="AY46" s="49" t="s">
        <v>17</v>
      </c>
      <c r="AZ46" s="93"/>
      <c r="BA46" s="93"/>
      <c r="BB46" s="93"/>
      <c r="BC46" s="93"/>
      <c r="BD46" s="8"/>
      <c r="BE46" s="31"/>
      <c r="BF46" s="36"/>
      <c r="BG46" s="36"/>
      <c r="BH46" s="36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4"/>
      <c r="BW46" s="34"/>
      <c r="BX46" s="34"/>
      <c r="BY46" s="34"/>
      <c r="BZ46" s="34"/>
      <c r="CA46" s="34"/>
      <c r="CB46" s="34"/>
      <c r="CC46" s="35"/>
      <c r="CD46" s="35"/>
      <c r="CE46" s="35"/>
      <c r="CF46" s="35"/>
      <c r="CG46" s="35"/>
      <c r="CH46" s="35"/>
      <c r="CI46" s="35"/>
      <c r="CJ46" s="22"/>
      <c r="CK46" s="22"/>
      <c r="CL46" s="22"/>
      <c r="CM46" s="22"/>
      <c r="CN46" s="22"/>
      <c r="CO46" s="22"/>
      <c r="CP46" s="22"/>
      <c r="CQ46" s="22"/>
      <c r="CR46" s="22"/>
    </row>
    <row r="47" spans="1:96" s="11" customFormat="1" ht="3" customHeight="1">
      <c r="A47" s="3"/>
      <c r="B47" s="92"/>
      <c r="C47" s="92"/>
      <c r="D47" s="93"/>
      <c r="E47" s="93"/>
      <c r="F47" s="93"/>
      <c r="G47" s="93"/>
      <c r="H47" s="93"/>
      <c r="I47" s="93"/>
      <c r="J47" s="94">
        <f t="shared" si="2"/>
        <v>0.7638888888888881</v>
      </c>
      <c r="K47" s="94"/>
      <c r="L47" s="94"/>
      <c r="M47" s="94"/>
      <c r="N47" s="94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49" t="s">
        <v>18</v>
      </c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93"/>
      <c r="AX47" s="93"/>
      <c r="AY47" s="49" t="s">
        <v>17</v>
      </c>
      <c r="AZ47" s="93"/>
      <c r="BA47" s="93"/>
      <c r="BB47" s="93"/>
      <c r="BC47" s="93"/>
      <c r="BD47" s="8"/>
      <c r="BE47" s="31"/>
      <c r="BF47" s="36"/>
      <c r="BG47" s="36" t="s">
        <v>17</v>
      </c>
      <c r="BH47" s="36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4"/>
      <c r="BW47" s="34"/>
      <c r="BX47" s="34"/>
      <c r="BY47" s="34"/>
      <c r="BZ47" s="34"/>
      <c r="CA47" s="34"/>
      <c r="CB47" s="34"/>
      <c r="CC47" s="35"/>
      <c r="CD47" s="35"/>
      <c r="CE47" s="35"/>
      <c r="CF47" s="35"/>
      <c r="CG47" s="35"/>
      <c r="CH47" s="35"/>
      <c r="CI47" s="35"/>
      <c r="CJ47" s="22"/>
      <c r="CK47" s="22"/>
      <c r="CL47" s="22"/>
      <c r="CM47" s="22"/>
      <c r="CN47" s="22"/>
      <c r="CO47" s="22"/>
      <c r="CP47" s="22"/>
      <c r="CQ47" s="22"/>
      <c r="CR47" s="22"/>
    </row>
    <row r="48" spans="1:96" s="10" customFormat="1" ht="4.5" customHeight="1">
      <c r="A48"/>
      <c r="B48" s="28"/>
      <c r="C48" s="28"/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7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7"/>
      <c r="AX48" s="27"/>
      <c r="AY48" s="27"/>
      <c r="AZ48" s="27"/>
      <c r="BA48" s="27"/>
      <c r="BB48" s="27"/>
      <c r="BC48" s="27"/>
      <c r="BD48" s="9"/>
      <c r="BE48" s="37"/>
      <c r="BF48" s="36"/>
      <c r="BG48" s="36"/>
      <c r="BH48" s="36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43"/>
      <c r="BW48" s="43"/>
      <c r="BX48" s="43"/>
      <c r="BY48" s="43"/>
      <c r="BZ48" s="43"/>
      <c r="CA48" s="43"/>
      <c r="CB48" s="43"/>
      <c r="CC48" s="44"/>
      <c r="CD48" s="44"/>
      <c r="CE48" s="44"/>
      <c r="CF48" s="44"/>
      <c r="CG48" s="44"/>
      <c r="CH48" s="44"/>
      <c r="CI48" s="44"/>
      <c r="CJ48" s="15"/>
      <c r="CK48" s="15"/>
      <c r="CL48" s="15"/>
      <c r="CM48" s="15"/>
      <c r="CN48" s="15"/>
      <c r="CO48" s="15"/>
      <c r="CP48" s="15"/>
      <c r="CQ48" s="15"/>
      <c r="CR48" s="15"/>
    </row>
    <row r="49" spans="1:96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2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43"/>
      <c r="BW49" s="43"/>
      <c r="BX49" s="43"/>
      <c r="BY49" s="43"/>
      <c r="BZ49" s="43"/>
      <c r="CA49" s="43"/>
      <c r="CB49" s="43"/>
      <c r="CC49" s="44"/>
      <c r="CD49" s="44"/>
      <c r="CE49" s="44"/>
      <c r="CF49" s="44"/>
      <c r="CG49" s="44"/>
      <c r="CH49" s="44"/>
      <c r="CI49" s="44"/>
      <c r="CJ49" s="15"/>
      <c r="CK49" s="15"/>
      <c r="CL49" s="15"/>
      <c r="CM49" s="15"/>
      <c r="CN49" s="15"/>
      <c r="CO49" s="15"/>
      <c r="CP49" s="15"/>
      <c r="CQ49" s="15"/>
      <c r="CR49" s="15"/>
    </row>
    <row r="50" spans="1:96" s="10" customFormat="1" ht="12.75">
      <c r="A50"/>
      <c r="B50" s="1" t="s">
        <v>30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43"/>
      <c r="BW50" s="43"/>
      <c r="BX50" s="43"/>
      <c r="BY50" s="43"/>
      <c r="BZ50" s="43"/>
      <c r="CA50" s="43"/>
      <c r="CB50" s="43"/>
      <c r="CC50" s="44"/>
      <c r="CD50" s="44"/>
      <c r="CE50" s="44"/>
      <c r="CF50" s="44"/>
      <c r="CG50" s="44"/>
      <c r="CH50" s="44"/>
      <c r="CI50" s="44"/>
      <c r="CJ50" s="15"/>
      <c r="CK50" s="15"/>
      <c r="CL50" s="15"/>
      <c r="CM50" s="15"/>
      <c r="CN50" s="15"/>
      <c r="CO50" s="15"/>
      <c r="CP50" s="15"/>
      <c r="CQ50" s="15"/>
      <c r="CR50" s="15"/>
    </row>
    <row r="51" spans="1:96" s="10" customFormat="1" ht="6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43"/>
      <c r="BW51" s="43"/>
      <c r="BX51" s="43"/>
      <c r="BY51" s="43"/>
      <c r="BZ51" s="43"/>
      <c r="CA51" s="43"/>
      <c r="CB51" s="43"/>
      <c r="CC51" s="44"/>
      <c r="CD51" s="44"/>
      <c r="CE51" s="44"/>
      <c r="CF51" s="44"/>
      <c r="CG51" s="44"/>
      <c r="CH51" s="44"/>
      <c r="CI51" s="44"/>
      <c r="CJ51" s="15"/>
      <c r="CK51" s="15"/>
      <c r="CL51" s="15"/>
      <c r="CM51" s="15"/>
      <c r="CN51" s="15"/>
      <c r="CO51" s="15"/>
      <c r="CP51" s="15"/>
      <c r="CQ51" s="15"/>
      <c r="CR51" s="15"/>
    </row>
    <row r="52" spans="9:96" s="6" customFormat="1" ht="16.5" customHeight="1">
      <c r="I52" s="90" t="s">
        <v>27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 t="s">
        <v>28</v>
      </c>
      <c r="AL52" s="86"/>
      <c r="AM52" s="86"/>
      <c r="AN52" s="86" t="s">
        <v>20</v>
      </c>
      <c r="AO52" s="86"/>
      <c r="AP52" s="86"/>
      <c r="AQ52" s="86" t="s">
        <v>21</v>
      </c>
      <c r="AR52" s="86"/>
      <c r="AS52" s="86"/>
      <c r="AT52" s="86"/>
      <c r="AU52" s="86"/>
      <c r="AV52" s="86" t="s">
        <v>22</v>
      </c>
      <c r="AW52" s="86"/>
      <c r="AX52" s="100"/>
      <c r="AY52"/>
      <c r="AZ52"/>
      <c r="BA52"/>
      <c r="BB52"/>
      <c r="BC52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6"/>
      <c r="BW52" s="46"/>
      <c r="BX52" s="46"/>
      <c r="BY52" s="46"/>
      <c r="BZ52" s="46"/>
      <c r="CA52" s="46"/>
      <c r="CB52" s="46"/>
      <c r="CC52" s="47"/>
      <c r="CD52" s="47"/>
      <c r="CE52" s="47"/>
      <c r="CF52" s="47"/>
      <c r="CG52" s="47"/>
      <c r="CH52" s="47"/>
      <c r="CI52" s="47"/>
      <c r="CJ52" s="24"/>
      <c r="CK52" s="24"/>
      <c r="CL52" s="24"/>
      <c r="CM52" s="24"/>
      <c r="CN52" s="24"/>
      <c r="CO52" s="24"/>
      <c r="CP52" s="24"/>
      <c r="CQ52" s="24"/>
      <c r="CR52" s="24"/>
    </row>
    <row r="53" spans="1:96" s="10" customFormat="1" ht="19.5" customHeight="1">
      <c r="A53"/>
      <c r="I53" s="135" t="s">
        <v>9</v>
      </c>
      <c r="J53" s="136"/>
      <c r="K53" s="142">
        <f aca="true" t="shared" si="4" ref="K53:K58">IF(ISBLANK($AZ$27),"",BM33)</f>
      </c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4"/>
      <c r="AK53" s="155">
        <f aca="true" t="shared" si="5" ref="AK53:AK58">IF(ISBLANK($AZ$27),"",BN33)</f>
      </c>
      <c r="AL53" s="155"/>
      <c r="AM53" s="155"/>
      <c r="AN53" s="155">
        <f aca="true" t="shared" si="6" ref="AN53:AN58">IF(ISBLANK($AZ$27),"",BO33)</f>
      </c>
      <c r="AO53" s="155"/>
      <c r="AP53" s="155"/>
      <c r="AQ53" s="158">
        <f aca="true" t="shared" si="7" ref="AQ53:AQ58">IF(ISBLANK($AZ$27),"",BP33)</f>
      </c>
      <c r="AR53" s="158"/>
      <c r="AS53" s="77" t="s">
        <v>17</v>
      </c>
      <c r="AT53" s="158">
        <f aca="true" t="shared" si="8" ref="AT53:AT58">IF(ISBLANK($AZ$27),"",BR33)</f>
      </c>
      <c r="AU53" s="158"/>
      <c r="AV53" s="162">
        <f aca="true" t="shared" si="9" ref="AV53:AV58">IF(ISBLANK($AZ$27),"",BS33)</f>
      </c>
      <c r="AW53" s="163"/>
      <c r="AX53" s="163"/>
      <c r="AY53"/>
      <c r="AZ53"/>
      <c r="BA53"/>
      <c r="BB53"/>
      <c r="BC53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43"/>
      <c r="BW53" s="43"/>
      <c r="BX53" s="43"/>
      <c r="BY53" s="43"/>
      <c r="BZ53" s="43"/>
      <c r="CA53" s="43"/>
      <c r="CB53" s="43"/>
      <c r="CC53" s="44"/>
      <c r="CD53" s="44"/>
      <c r="CE53" s="44"/>
      <c r="CF53" s="44"/>
      <c r="CG53" s="44"/>
      <c r="CH53" s="44"/>
      <c r="CI53" s="44"/>
      <c r="CJ53" s="15"/>
      <c r="CK53" s="15"/>
      <c r="CL53" s="15"/>
      <c r="CM53" s="15"/>
      <c r="CN53" s="15"/>
      <c r="CO53" s="15"/>
      <c r="CP53" s="15"/>
      <c r="CQ53" s="15"/>
      <c r="CR53" s="15"/>
    </row>
    <row r="54" spans="1:96" s="10" customFormat="1" ht="19.5" customHeight="1">
      <c r="A54"/>
      <c r="I54" s="137" t="s">
        <v>10</v>
      </c>
      <c r="J54" s="138"/>
      <c r="K54" s="145">
        <f t="shared" si="4"/>
      </c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56">
        <f t="shared" si="5"/>
      </c>
      <c r="AL54" s="156"/>
      <c r="AM54" s="156"/>
      <c r="AN54" s="156">
        <f t="shared" si="6"/>
      </c>
      <c r="AO54" s="156"/>
      <c r="AP54" s="156"/>
      <c r="AQ54" s="140">
        <f t="shared" si="7"/>
      </c>
      <c r="AR54" s="140"/>
      <c r="AS54" s="78" t="s">
        <v>17</v>
      </c>
      <c r="AT54" s="140">
        <f t="shared" si="8"/>
      </c>
      <c r="AU54" s="140"/>
      <c r="AV54" s="164">
        <f t="shared" si="9"/>
      </c>
      <c r="AW54" s="165"/>
      <c r="AX54" s="165"/>
      <c r="AY54"/>
      <c r="AZ54"/>
      <c r="BA54"/>
      <c r="BB54"/>
      <c r="BC54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43"/>
      <c r="BW54" s="43"/>
      <c r="BX54" s="43"/>
      <c r="BY54" s="43"/>
      <c r="BZ54" s="43"/>
      <c r="CA54" s="43"/>
      <c r="CB54" s="43"/>
      <c r="CC54" s="44"/>
      <c r="CD54" s="44"/>
      <c r="CE54" s="44"/>
      <c r="CF54" s="44"/>
      <c r="CG54" s="44"/>
      <c r="CH54" s="44"/>
      <c r="CI54" s="44"/>
      <c r="CJ54" s="15"/>
      <c r="CK54" s="15"/>
      <c r="CL54" s="15"/>
      <c r="CM54" s="15"/>
      <c r="CN54" s="15"/>
      <c r="CO54" s="15"/>
      <c r="CP54" s="15"/>
      <c r="CQ54" s="15"/>
      <c r="CR54" s="15"/>
    </row>
    <row r="55" spans="1:96" s="10" customFormat="1" ht="19.5" customHeight="1">
      <c r="A55"/>
      <c r="I55" s="168" t="s">
        <v>11</v>
      </c>
      <c r="J55" s="169"/>
      <c r="K55" s="145">
        <f t="shared" si="4"/>
      </c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7"/>
      <c r="AK55" s="156">
        <f t="shared" si="5"/>
      </c>
      <c r="AL55" s="156"/>
      <c r="AM55" s="156"/>
      <c r="AN55" s="156">
        <f t="shared" si="6"/>
      </c>
      <c r="AO55" s="156"/>
      <c r="AP55" s="156"/>
      <c r="AQ55" s="140">
        <f t="shared" si="7"/>
      </c>
      <c r="AR55" s="140"/>
      <c r="AS55" s="78" t="s">
        <v>17</v>
      </c>
      <c r="AT55" s="140">
        <f t="shared" si="8"/>
      </c>
      <c r="AU55" s="140"/>
      <c r="AV55" s="164">
        <f t="shared" si="9"/>
      </c>
      <c r="AW55" s="165"/>
      <c r="AX55" s="165"/>
      <c r="AY55"/>
      <c r="AZ55"/>
      <c r="BA55"/>
      <c r="BB55"/>
      <c r="BC55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43"/>
      <c r="BW55" s="43"/>
      <c r="BX55" s="43"/>
      <c r="BY55" s="43"/>
      <c r="BZ55" s="43"/>
      <c r="CA55" s="43"/>
      <c r="CB55" s="43"/>
      <c r="CC55" s="44"/>
      <c r="CD55" s="44"/>
      <c r="CE55" s="44"/>
      <c r="CF55" s="44"/>
      <c r="CG55" s="44"/>
      <c r="CH55" s="44"/>
      <c r="CI55" s="44"/>
      <c r="CJ55" s="15"/>
      <c r="CK55" s="15"/>
      <c r="CL55" s="15"/>
      <c r="CM55" s="15"/>
      <c r="CN55" s="15"/>
      <c r="CO55" s="15"/>
      <c r="CP55" s="15"/>
      <c r="CQ55" s="15"/>
      <c r="CR55" s="15"/>
    </row>
    <row r="56" spans="1:96" s="10" customFormat="1" ht="19.5" customHeight="1">
      <c r="A56"/>
      <c r="I56" s="97" t="s">
        <v>12</v>
      </c>
      <c r="J56" s="98"/>
      <c r="K56" s="145">
        <f t="shared" si="4"/>
      </c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7"/>
      <c r="AK56" s="156">
        <f t="shared" si="5"/>
      </c>
      <c r="AL56" s="156"/>
      <c r="AM56" s="156"/>
      <c r="AN56" s="156">
        <f t="shared" si="6"/>
      </c>
      <c r="AO56" s="156"/>
      <c r="AP56" s="156"/>
      <c r="AQ56" s="140">
        <f t="shared" si="7"/>
      </c>
      <c r="AR56" s="140"/>
      <c r="AS56" s="78" t="s">
        <v>17</v>
      </c>
      <c r="AT56" s="140">
        <f t="shared" si="8"/>
      </c>
      <c r="AU56" s="140"/>
      <c r="AV56" s="164">
        <f t="shared" si="9"/>
      </c>
      <c r="AW56" s="165"/>
      <c r="AX56" s="165"/>
      <c r="AY56"/>
      <c r="AZ56"/>
      <c r="BA56"/>
      <c r="BB56"/>
      <c r="BC56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43"/>
      <c r="BW56" s="43"/>
      <c r="BX56" s="43"/>
      <c r="BY56" s="43"/>
      <c r="BZ56" s="43"/>
      <c r="CA56" s="43"/>
      <c r="CB56" s="43"/>
      <c r="CC56" s="44"/>
      <c r="CD56" s="44"/>
      <c r="CE56" s="44"/>
      <c r="CF56" s="44"/>
      <c r="CG56" s="44"/>
      <c r="CH56" s="44"/>
      <c r="CI56" s="44"/>
      <c r="CJ56" s="15"/>
      <c r="CK56" s="15"/>
      <c r="CL56" s="15"/>
      <c r="CM56" s="15"/>
      <c r="CN56" s="15"/>
      <c r="CO56" s="15"/>
      <c r="CP56" s="15"/>
      <c r="CQ56" s="15"/>
      <c r="CR56" s="15"/>
    </row>
    <row r="57" spans="1:96" s="10" customFormat="1" ht="19.5" customHeight="1">
      <c r="A57"/>
      <c r="I57" s="97" t="s">
        <v>13</v>
      </c>
      <c r="J57" s="98"/>
      <c r="K57" s="145">
        <f t="shared" si="4"/>
      </c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7"/>
      <c r="AK57" s="156">
        <f t="shared" si="5"/>
      </c>
      <c r="AL57" s="156"/>
      <c r="AM57" s="156"/>
      <c r="AN57" s="156">
        <f t="shared" si="6"/>
      </c>
      <c r="AO57" s="156"/>
      <c r="AP57" s="156"/>
      <c r="AQ57" s="140">
        <f t="shared" si="7"/>
      </c>
      <c r="AR57" s="140"/>
      <c r="AS57" s="78" t="s">
        <v>17</v>
      </c>
      <c r="AT57" s="140">
        <f t="shared" si="8"/>
      </c>
      <c r="AU57" s="140"/>
      <c r="AV57" s="164">
        <f t="shared" si="9"/>
      </c>
      <c r="AW57" s="165"/>
      <c r="AX57" s="165"/>
      <c r="AY57"/>
      <c r="AZ57"/>
      <c r="BA57"/>
      <c r="BB57"/>
      <c r="BC5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43"/>
      <c r="BW57" s="43"/>
      <c r="BX57" s="43"/>
      <c r="BY57" s="43"/>
      <c r="BZ57" s="43"/>
      <c r="CA57" s="43"/>
      <c r="CB57" s="43"/>
      <c r="CC57" s="44"/>
      <c r="CD57" s="44"/>
      <c r="CE57" s="44"/>
      <c r="CF57" s="44"/>
      <c r="CG57" s="44"/>
      <c r="CH57" s="44"/>
      <c r="CI57" s="44"/>
      <c r="CJ57" s="15"/>
      <c r="CK57" s="15"/>
      <c r="CL57" s="15"/>
      <c r="CM57" s="15"/>
      <c r="CN57" s="15"/>
      <c r="CO57" s="15"/>
      <c r="CP57" s="15"/>
      <c r="CQ57" s="15"/>
      <c r="CR57" s="15"/>
    </row>
    <row r="58" spans="1:96" s="10" customFormat="1" ht="19.5" customHeight="1" thickBot="1">
      <c r="A58"/>
      <c r="I58" s="152" t="s">
        <v>25</v>
      </c>
      <c r="J58" s="153"/>
      <c r="K58" s="148">
        <f t="shared" si="4"/>
      </c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139">
        <f t="shared" si="5"/>
      </c>
      <c r="AL58" s="139"/>
      <c r="AM58" s="139"/>
      <c r="AN58" s="139">
        <f t="shared" si="6"/>
      </c>
      <c r="AO58" s="139"/>
      <c r="AP58" s="139"/>
      <c r="AQ58" s="141">
        <f t="shared" si="7"/>
      </c>
      <c r="AR58" s="141"/>
      <c r="AS58" s="79" t="s">
        <v>17</v>
      </c>
      <c r="AT58" s="141">
        <f t="shared" si="8"/>
      </c>
      <c r="AU58" s="141"/>
      <c r="AV58" s="159">
        <f t="shared" si="9"/>
      </c>
      <c r="AW58" s="160"/>
      <c r="AX58" s="160"/>
      <c r="AY58"/>
      <c r="AZ58"/>
      <c r="BA58"/>
      <c r="BB58"/>
      <c r="BC58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4"/>
      <c r="BW58" s="14"/>
      <c r="BX58" s="14"/>
      <c r="BY58" s="14"/>
      <c r="BZ58" s="14"/>
      <c r="CA58" s="14"/>
      <c r="CB58" s="14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</row>
    <row r="59" spans="1:96" s="10" customFormat="1" ht="16.5" thickTop="1">
      <c r="A59"/>
      <c r="I59" s="132" t="s">
        <v>26</v>
      </c>
      <c r="J59" s="132"/>
      <c r="K59" s="151">
        <f>BM39</f>
        <v>0</v>
      </c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4">
        <f>BN39</f>
        <v>0</v>
      </c>
      <c r="AL59" s="154"/>
      <c r="AM59" s="154"/>
      <c r="AN59" s="154">
        <f>BO39</f>
        <v>0</v>
      </c>
      <c r="AO59" s="154"/>
      <c r="AP59" s="154"/>
      <c r="AQ59" s="157">
        <f>BP39</f>
        <v>0</v>
      </c>
      <c r="AR59" s="157"/>
      <c r="AS59" s="48" t="s">
        <v>17</v>
      </c>
      <c r="AT59" s="157">
        <f>BR39</f>
        <v>0</v>
      </c>
      <c r="AU59" s="157"/>
      <c r="AV59" s="161">
        <f>BS39</f>
        <v>0</v>
      </c>
      <c r="AW59" s="161"/>
      <c r="AX59" s="161"/>
      <c r="AY59"/>
      <c r="AZ59"/>
      <c r="BA59"/>
      <c r="BB59"/>
      <c r="BC59"/>
      <c r="BD59" s="12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4"/>
      <c r="BW59" s="14"/>
      <c r="BX59" s="14"/>
      <c r="BY59" s="14"/>
      <c r="BZ59" s="14"/>
      <c r="CA59" s="14"/>
      <c r="CB59" s="14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</row>
    <row r="60" spans="1:96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2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4"/>
      <c r="BW60" s="14"/>
      <c r="BX60" s="14"/>
      <c r="BY60" s="14"/>
      <c r="BZ60" s="14"/>
      <c r="CA60" s="14"/>
      <c r="CB60" s="14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</row>
  </sheetData>
  <sheetProtection/>
  <mergeCells count="267">
    <mergeCell ref="D35:I35"/>
    <mergeCell ref="AQ15:AU15"/>
    <mergeCell ref="AO19:AU19"/>
    <mergeCell ref="AO20:AU20"/>
    <mergeCell ref="AO21:AU21"/>
    <mergeCell ref="AV57:AX57"/>
    <mergeCell ref="I55:J55"/>
    <mergeCell ref="AK54:AM54"/>
    <mergeCell ref="AK55:AM55"/>
    <mergeCell ref="AK53:AM53"/>
    <mergeCell ref="D34:I34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Q53:AR53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K56:AM56"/>
    <mergeCell ref="AK57:AM57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I53:J53"/>
    <mergeCell ref="I54:J54"/>
    <mergeCell ref="AK58:AM58"/>
    <mergeCell ref="AQ54:AR54"/>
    <mergeCell ref="AQ55:AR55"/>
    <mergeCell ref="AQ56:AR56"/>
    <mergeCell ref="AQ57:AR57"/>
    <mergeCell ref="AQ58:AR58"/>
    <mergeCell ref="J20:K20"/>
    <mergeCell ref="J21:K21"/>
    <mergeCell ref="J22:K22"/>
    <mergeCell ref="L22:AU22"/>
    <mergeCell ref="AV22:AW22"/>
    <mergeCell ref="BB26:BC26"/>
    <mergeCell ref="AW26:BA26"/>
    <mergeCell ref="J26:N26"/>
    <mergeCell ref="O26:AV26"/>
    <mergeCell ref="J19:K19"/>
    <mergeCell ref="J17:K17"/>
    <mergeCell ref="H10:L10"/>
    <mergeCell ref="AL10:AP10"/>
    <mergeCell ref="U10:V10"/>
    <mergeCell ref="J18:K18"/>
    <mergeCell ref="AO16:AU16"/>
    <mergeCell ref="AO17:AU17"/>
    <mergeCell ref="AO18:AU18"/>
    <mergeCell ref="AW28:AX28"/>
    <mergeCell ref="AZ28:BA28"/>
    <mergeCell ref="BB28:BC28"/>
    <mergeCell ref="M6:T6"/>
    <mergeCell ref="Y6:AF6"/>
    <mergeCell ref="X10:AB10"/>
    <mergeCell ref="BB27:BC27"/>
    <mergeCell ref="AW27:AX27"/>
    <mergeCell ref="AZ27:BA27"/>
    <mergeCell ref="J15:AP15"/>
    <mergeCell ref="J27:N27"/>
    <mergeCell ref="B27:C27"/>
    <mergeCell ref="B28:C28"/>
    <mergeCell ref="O28:AD28"/>
    <mergeCell ref="AF28:AV28"/>
    <mergeCell ref="J28:N28"/>
    <mergeCell ref="O27:AD27"/>
    <mergeCell ref="AF27:AV27"/>
    <mergeCell ref="B30:C30"/>
    <mergeCell ref="B31:C31"/>
    <mergeCell ref="B32:C32"/>
    <mergeCell ref="B33:C33"/>
    <mergeCell ref="B29:C29"/>
    <mergeCell ref="O30:AD30"/>
    <mergeCell ref="J32:N32"/>
    <mergeCell ref="O32:AD32"/>
    <mergeCell ref="J31:N31"/>
    <mergeCell ref="D29:I29"/>
    <mergeCell ref="B36:C36"/>
    <mergeCell ref="B37:C37"/>
    <mergeCell ref="B44:C44"/>
    <mergeCell ref="B45:C45"/>
    <mergeCell ref="B38:C38"/>
    <mergeCell ref="B39:C39"/>
    <mergeCell ref="B40:C40"/>
    <mergeCell ref="B41:C41"/>
    <mergeCell ref="B46:C46"/>
    <mergeCell ref="B42:C42"/>
    <mergeCell ref="B43:C43"/>
    <mergeCell ref="B34:C34"/>
    <mergeCell ref="B35:C35"/>
    <mergeCell ref="AF31:AV31"/>
    <mergeCell ref="D33:I33"/>
    <mergeCell ref="J33:N33"/>
    <mergeCell ref="O33:AD33"/>
    <mergeCell ref="AF32:AV32"/>
    <mergeCell ref="AW29:AX29"/>
    <mergeCell ref="AZ29:BA29"/>
    <mergeCell ref="J29:N29"/>
    <mergeCell ref="BB29:BC29"/>
    <mergeCell ref="AF30:AV30"/>
    <mergeCell ref="AW30:AX30"/>
    <mergeCell ref="AZ30:BA30"/>
    <mergeCell ref="BB30:BC30"/>
    <mergeCell ref="O29:AD29"/>
    <mergeCell ref="AF29:AV29"/>
    <mergeCell ref="BB31:BC31"/>
    <mergeCell ref="O34:AD34"/>
    <mergeCell ref="AW32:AX32"/>
    <mergeCell ref="AZ32:BA32"/>
    <mergeCell ref="BB32:BC32"/>
    <mergeCell ref="O31:AD31"/>
    <mergeCell ref="AF33:AV33"/>
    <mergeCell ref="AW33:AX33"/>
    <mergeCell ref="AW31:AX31"/>
    <mergeCell ref="AZ31:BA31"/>
    <mergeCell ref="AZ33:BA33"/>
    <mergeCell ref="BB33:BC33"/>
    <mergeCell ref="AZ34:BA34"/>
    <mergeCell ref="BB34:BC34"/>
    <mergeCell ref="AF34:AV34"/>
    <mergeCell ref="AW34:AX34"/>
    <mergeCell ref="AF36:AV36"/>
    <mergeCell ref="AW36:AX36"/>
    <mergeCell ref="AZ36:BA36"/>
    <mergeCell ref="BB36:BC36"/>
    <mergeCell ref="AF35:AV35"/>
    <mergeCell ref="AW35:AX35"/>
    <mergeCell ref="AZ35:BA35"/>
    <mergeCell ref="BB35:BC35"/>
    <mergeCell ref="J35:N35"/>
    <mergeCell ref="O35:AD35"/>
    <mergeCell ref="AF37:AV37"/>
    <mergeCell ref="AW37:AX37"/>
    <mergeCell ref="AZ37:BA37"/>
    <mergeCell ref="BB37:BC37"/>
    <mergeCell ref="J37:N37"/>
    <mergeCell ref="O37:AD37"/>
    <mergeCell ref="J36:N36"/>
    <mergeCell ref="O36:AD36"/>
    <mergeCell ref="AF38:AV38"/>
    <mergeCell ref="AW38:AX38"/>
    <mergeCell ref="AZ38:BA38"/>
    <mergeCell ref="BB38:BC38"/>
    <mergeCell ref="J38:N38"/>
    <mergeCell ref="O38:AD38"/>
    <mergeCell ref="AF39:AV39"/>
    <mergeCell ref="AW39:AX39"/>
    <mergeCell ref="AZ39:BA39"/>
    <mergeCell ref="BB39:BC39"/>
    <mergeCell ref="J39:N39"/>
    <mergeCell ref="O39:AD39"/>
    <mergeCell ref="AF40:AV40"/>
    <mergeCell ref="AW40:AX40"/>
    <mergeCell ref="AZ40:BA40"/>
    <mergeCell ref="BB40:BC40"/>
    <mergeCell ref="J40:N40"/>
    <mergeCell ref="O40:AD40"/>
    <mergeCell ref="AF41:AV41"/>
    <mergeCell ref="AW41:AX41"/>
    <mergeCell ref="AZ41:BA41"/>
    <mergeCell ref="BB41:BC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W43:AX43"/>
    <mergeCell ref="AZ43:BA43"/>
    <mergeCell ref="BB43:BC43"/>
    <mergeCell ref="D43:F43"/>
    <mergeCell ref="G43:I43"/>
    <mergeCell ref="J43:N43"/>
    <mergeCell ref="O43:AD43"/>
    <mergeCell ref="BB44:BC44"/>
    <mergeCell ref="D44:F44"/>
    <mergeCell ref="G44:I44"/>
    <mergeCell ref="J44:N44"/>
    <mergeCell ref="O44:AD44"/>
    <mergeCell ref="BB45:BC45"/>
    <mergeCell ref="G45:I45"/>
    <mergeCell ref="AF44:AV44"/>
    <mergeCell ref="D45:F45"/>
    <mergeCell ref="AZ45:BA45"/>
    <mergeCell ref="AF45:AV45"/>
    <mergeCell ref="O45:AD45"/>
    <mergeCell ref="AN52:AP52"/>
    <mergeCell ref="AF46:AV46"/>
    <mergeCell ref="J46:N46"/>
    <mergeCell ref="AW45:AX45"/>
    <mergeCell ref="I52:AJ52"/>
    <mergeCell ref="AK52:AM52"/>
    <mergeCell ref="B2:AN2"/>
    <mergeCell ref="B3:AN3"/>
    <mergeCell ref="B4:AN4"/>
    <mergeCell ref="D27:I27"/>
    <mergeCell ref="D28:I28"/>
    <mergeCell ref="AQ52:AU52"/>
    <mergeCell ref="D46:F46"/>
    <mergeCell ref="G46:I46"/>
    <mergeCell ref="O46:AD46"/>
    <mergeCell ref="AF43:AV43"/>
    <mergeCell ref="BB47:BC47"/>
    <mergeCell ref="O47:AD47"/>
    <mergeCell ref="AF47:AV47"/>
    <mergeCell ref="AW47:AX47"/>
    <mergeCell ref="AZ47:BA47"/>
    <mergeCell ref="BB46:BC46"/>
    <mergeCell ref="AZ46:BA46"/>
    <mergeCell ref="AW46:AX46"/>
    <mergeCell ref="AW44:AX44"/>
    <mergeCell ref="AZ44:BA44"/>
    <mergeCell ref="D30:I30"/>
    <mergeCell ref="D31:I31"/>
    <mergeCell ref="D32:I32"/>
    <mergeCell ref="I56:J56"/>
    <mergeCell ref="D40:I40"/>
    <mergeCell ref="D41:I41"/>
    <mergeCell ref="AV52:AX52"/>
    <mergeCell ref="J45:N45"/>
    <mergeCell ref="B47:C47"/>
    <mergeCell ref="D47:F47"/>
    <mergeCell ref="G47:I47"/>
    <mergeCell ref="J47:N47"/>
    <mergeCell ref="J30:N30"/>
    <mergeCell ref="D36:I36"/>
    <mergeCell ref="D37:I37"/>
    <mergeCell ref="D38:I38"/>
    <mergeCell ref="D39:I39"/>
    <mergeCell ref="J34:N34"/>
    <mergeCell ref="D26:I26"/>
    <mergeCell ref="B8:AN8"/>
    <mergeCell ref="L16:AN16"/>
    <mergeCell ref="L17:AN17"/>
    <mergeCell ref="L18:AN18"/>
    <mergeCell ref="L19:AN19"/>
    <mergeCell ref="L20:AN20"/>
    <mergeCell ref="L21:AN21"/>
    <mergeCell ref="B26:C26"/>
    <mergeCell ref="J16:K1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&amp;L&amp;8Erich Franz&amp;C&amp;8&amp;F&amp;R&amp;8&amp;P von &amp;N&amp;10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Franz</dc:creator>
  <cp:keywords/>
  <dc:description/>
  <cp:lastModifiedBy>Herbert Gayring</cp:lastModifiedBy>
  <cp:lastPrinted>2013-12-30T18:57:10Z</cp:lastPrinted>
  <dcterms:created xsi:type="dcterms:W3CDTF">2002-02-21T07:48:38Z</dcterms:created>
  <dcterms:modified xsi:type="dcterms:W3CDTF">2016-12-21T18:13:12Z</dcterms:modified>
  <cp:category/>
  <cp:version/>
  <cp:contentType/>
  <cp:contentStatus/>
</cp:coreProperties>
</file>